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tactobv-my.sharepoint.com/personal/kstruijk_intacto_nl/Documents/60  Green Award/Programma van eisen/2022 Binnenvaart/2023 DEFINITIEF/"/>
    </mc:Choice>
  </mc:AlternateContent>
  <xr:revisionPtr revIDLastSave="377" documentId="8_{E4C1807B-33F7-408D-8A61-2490EBEE324B}" xr6:coauthVersionLast="47" xr6:coauthVersionMax="47" xr10:uidLastSave="{7310E3F7-C338-48BA-B3D7-E86A4D4087B7}"/>
  <bookViews>
    <workbookView xWindow="28680" yWindow="-120" windowWidth="29040" windowHeight="15840" xr2:uid="{0E751008-2196-9B40-996A-CC3DF018291B}"/>
  </bookViews>
  <sheets>
    <sheet name="CO2 Kalkulation" sheetId="26" r:id="rId1"/>
    <sheet name="Erklärung" sheetId="31" r:id="rId2"/>
  </sheets>
  <definedNames>
    <definedName name="_xlnm.Print_Area" localSheetId="0">'CO2 Kalkulation'!$A$1:$U$50</definedName>
    <definedName name="_xlnm.Print_Area" localSheetId="1">Erklärung!$A$1:$U$41</definedName>
    <definedName name="Brandstof">#REF!</definedName>
    <definedName name="Emissieniveau">#REF!</definedName>
    <definedName name="Motor">#REF!</definedName>
    <definedName name="Motoren">#REF!</definedName>
    <definedName name="Nabehandeling">#REF!</definedName>
    <definedName name="NB">#REF!</definedName>
    <definedName name="NOX">#REF!</definedName>
    <definedName name="PM">#REF!</definedName>
    <definedName name="Toepassing">#REF!</definedName>
  </definedNames>
  <calcPr calcId="191029"/>
  <customWorkbookViews>
    <customWorkbookView name="Fransen, J.A.A.J. (Jan) - Green Award - Personal View" guid="{2A97FE2E-5CA3-47AA-A5E5-20B7DB66ED34}" mergeInterval="0" personalView="1" maximized="1" windowWidth="1916" windowHeight="807" activeSheetId="1"/>
    <customWorkbookView name="jfransen - Personal View" guid="{D499AF4C-1425-46EA-94D9-57D1EBCD37AF}" mergeInterval="0" personalView="1" maximized="1" windowWidth="1276" windowHeight="593" activeSheetId="1"/>
    <customWorkbookView name="Shinohara, K. (Keita) - Green Award - Personal View" guid="{CD403A33-06C8-4702-8894-5B3FDC50227E}" mergeInterval="0" personalView="1" maximized="1" windowWidth="1916" windowHeight="8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26" l="1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F14" i="26"/>
  <c r="F15" i="26"/>
  <c r="F16" i="26"/>
  <c r="AB38" i="31"/>
  <c r="AA38" i="31"/>
  <c r="Z38" i="31"/>
  <c r="Y38" i="31"/>
  <c r="X38" i="31"/>
  <c r="W38" i="31"/>
  <c r="V38" i="31"/>
  <c r="R38" i="31"/>
  <c r="H38" i="31"/>
  <c r="N38" i="31" s="1"/>
  <c r="S38" i="31" s="1"/>
  <c r="U38" i="31" s="1"/>
  <c r="F38" i="31"/>
  <c r="AB37" i="31"/>
  <c r="AA37" i="31"/>
  <c r="Z37" i="31"/>
  <c r="Y37" i="31"/>
  <c r="X37" i="31"/>
  <c r="W37" i="31"/>
  <c r="V37" i="31"/>
  <c r="R37" i="31"/>
  <c r="H37" i="31"/>
  <c r="N37" i="31" s="1"/>
  <c r="S37" i="31" s="1"/>
  <c r="F37" i="31"/>
  <c r="AB36" i="31"/>
  <c r="AA36" i="31"/>
  <c r="Z36" i="31"/>
  <c r="Y36" i="31"/>
  <c r="X36" i="31"/>
  <c r="W36" i="31"/>
  <c r="V36" i="31"/>
  <c r="R36" i="31"/>
  <c r="N36" i="31"/>
  <c r="H36" i="31"/>
  <c r="F36" i="31"/>
  <c r="AB35" i="31"/>
  <c r="AA35" i="31"/>
  <c r="Z35" i="31"/>
  <c r="Y35" i="31"/>
  <c r="X35" i="31"/>
  <c r="W35" i="31"/>
  <c r="V35" i="31"/>
  <c r="S35" i="31"/>
  <c r="U35" i="31" s="1"/>
  <c r="R35" i="31"/>
  <c r="N35" i="31"/>
  <c r="H35" i="31"/>
  <c r="F35" i="31"/>
  <c r="AB34" i="31"/>
  <c r="AA34" i="31"/>
  <c r="Z34" i="31"/>
  <c r="Y34" i="31"/>
  <c r="X34" i="31"/>
  <c r="W34" i="31"/>
  <c r="V34" i="31"/>
  <c r="R34" i="31"/>
  <c r="H34" i="31"/>
  <c r="N34" i="31" s="1"/>
  <c r="F34" i="31"/>
  <c r="AB33" i="31"/>
  <c r="AA33" i="31"/>
  <c r="Z33" i="31"/>
  <c r="Y33" i="31"/>
  <c r="X33" i="31"/>
  <c r="W33" i="31"/>
  <c r="V33" i="31"/>
  <c r="R33" i="31"/>
  <c r="H33" i="31"/>
  <c r="N33" i="31" s="1"/>
  <c r="S33" i="31" s="1"/>
  <c r="F33" i="31"/>
  <c r="AB32" i="31"/>
  <c r="AA32" i="31"/>
  <c r="Z32" i="31"/>
  <c r="Y32" i="31"/>
  <c r="X32" i="31"/>
  <c r="W32" i="31"/>
  <c r="V32" i="31"/>
  <c r="R32" i="31"/>
  <c r="H32" i="31"/>
  <c r="N32" i="31" s="1"/>
  <c r="S32" i="31" s="1"/>
  <c r="U32" i="31" s="1"/>
  <c r="F32" i="31"/>
  <c r="AB31" i="31"/>
  <c r="AA31" i="31"/>
  <c r="Z31" i="31"/>
  <c r="Y31" i="31"/>
  <c r="X31" i="31"/>
  <c r="W31" i="31"/>
  <c r="V31" i="31"/>
  <c r="R31" i="31"/>
  <c r="H31" i="31"/>
  <c r="N31" i="31" s="1"/>
  <c r="S31" i="31" s="1"/>
  <c r="F31" i="31"/>
  <c r="AB30" i="31"/>
  <c r="AA30" i="31"/>
  <c r="Z30" i="31"/>
  <c r="Y30" i="31"/>
  <c r="X30" i="31"/>
  <c r="W30" i="31"/>
  <c r="V30" i="31"/>
  <c r="R30" i="31"/>
  <c r="N30" i="31"/>
  <c r="H30" i="31"/>
  <c r="F30" i="31"/>
  <c r="AB29" i="31"/>
  <c r="AA29" i="31"/>
  <c r="Z29" i="31"/>
  <c r="Y29" i="31"/>
  <c r="X29" i="31"/>
  <c r="W29" i="31"/>
  <c r="V29" i="31"/>
  <c r="S29" i="31"/>
  <c r="T29" i="31" s="1"/>
  <c r="R29" i="31"/>
  <c r="N29" i="31"/>
  <c r="H29" i="31"/>
  <c r="F29" i="31"/>
  <c r="AB28" i="31"/>
  <c r="AA28" i="31"/>
  <c r="Z28" i="31"/>
  <c r="Y28" i="31"/>
  <c r="X28" i="31"/>
  <c r="W28" i="31"/>
  <c r="V28" i="31"/>
  <c r="R28" i="31"/>
  <c r="H28" i="31"/>
  <c r="N28" i="31" s="1"/>
  <c r="F28" i="31"/>
  <c r="AB27" i="31"/>
  <c r="AA27" i="31"/>
  <c r="Z27" i="31"/>
  <c r="Y27" i="31"/>
  <c r="X27" i="31"/>
  <c r="W27" i="31"/>
  <c r="V27" i="31"/>
  <c r="R27" i="31"/>
  <c r="H27" i="31"/>
  <c r="N27" i="31" s="1"/>
  <c r="S27" i="31" s="1"/>
  <c r="F27" i="31"/>
  <c r="AB26" i="31"/>
  <c r="AA26" i="31"/>
  <c r="Z26" i="31"/>
  <c r="Y26" i="31"/>
  <c r="X26" i="31"/>
  <c r="W26" i="31"/>
  <c r="V26" i="31"/>
  <c r="R26" i="31"/>
  <c r="H26" i="31"/>
  <c r="N26" i="31" s="1"/>
  <c r="S26" i="31" s="1"/>
  <c r="T26" i="31" s="1"/>
  <c r="F26" i="31"/>
  <c r="AB25" i="31"/>
  <c r="AA25" i="31"/>
  <c r="Z25" i="31"/>
  <c r="Y25" i="31"/>
  <c r="X25" i="31"/>
  <c r="W25" i="31"/>
  <c r="V25" i="31"/>
  <c r="R25" i="31"/>
  <c r="H25" i="31"/>
  <c r="N25" i="31" s="1"/>
  <c r="S25" i="31" s="1"/>
  <c r="F25" i="31"/>
  <c r="AB24" i="31"/>
  <c r="AA24" i="31"/>
  <c r="Z24" i="31"/>
  <c r="Y24" i="31"/>
  <c r="X24" i="31"/>
  <c r="W24" i="31"/>
  <c r="V24" i="31"/>
  <c r="R24" i="31"/>
  <c r="N24" i="31"/>
  <c r="H24" i="31"/>
  <c r="F24" i="31"/>
  <c r="AB23" i="31"/>
  <c r="AA23" i="31"/>
  <c r="Z23" i="31"/>
  <c r="Y23" i="31"/>
  <c r="X23" i="31"/>
  <c r="W23" i="31"/>
  <c r="V23" i="31"/>
  <c r="S23" i="31"/>
  <c r="T23" i="31" s="1"/>
  <c r="R23" i="31"/>
  <c r="N23" i="31"/>
  <c r="H23" i="31"/>
  <c r="F23" i="31"/>
  <c r="AB22" i="31"/>
  <c r="AA22" i="31"/>
  <c r="Z22" i="31"/>
  <c r="Y22" i="31"/>
  <c r="X22" i="31"/>
  <c r="W22" i="31"/>
  <c r="V22" i="31"/>
  <c r="R22" i="31"/>
  <c r="H22" i="31"/>
  <c r="N22" i="31" s="1"/>
  <c r="F22" i="31"/>
  <c r="AB21" i="31"/>
  <c r="AA21" i="31"/>
  <c r="Z21" i="31"/>
  <c r="Y21" i="31"/>
  <c r="X21" i="31"/>
  <c r="W21" i="31"/>
  <c r="V21" i="31"/>
  <c r="R21" i="31"/>
  <c r="H21" i="31"/>
  <c r="N21" i="31" s="1"/>
  <c r="S21" i="31" s="1"/>
  <c r="F21" i="31"/>
  <c r="AB20" i="31"/>
  <c r="AA20" i="31"/>
  <c r="Z20" i="31"/>
  <c r="Y20" i="31"/>
  <c r="X20" i="31"/>
  <c r="W20" i="31"/>
  <c r="V20" i="31"/>
  <c r="R20" i="31"/>
  <c r="H20" i="31"/>
  <c r="N20" i="31" s="1"/>
  <c r="S20" i="31" s="1"/>
  <c r="T20" i="31" s="1"/>
  <c r="F20" i="31"/>
  <c r="AB19" i="31"/>
  <c r="AA19" i="31"/>
  <c r="Z19" i="31"/>
  <c r="Y19" i="31"/>
  <c r="X19" i="31"/>
  <c r="W19" i="31"/>
  <c r="V19" i="31"/>
  <c r="R19" i="31"/>
  <c r="H19" i="31"/>
  <c r="N19" i="31" s="1"/>
  <c r="S19" i="31" s="1"/>
  <c r="F19" i="31"/>
  <c r="AB18" i="31"/>
  <c r="AA18" i="31"/>
  <c r="Z18" i="31"/>
  <c r="Y18" i="31"/>
  <c r="X18" i="31"/>
  <c r="W18" i="31"/>
  <c r="V18" i="31"/>
  <c r="R18" i="31"/>
  <c r="N18" i="31"/>
  <c r="H18" i="31"/>
  <c r="F18" i="31"/>
  <c r="AB17" i="31"/>
  <c r="AA17" i="31"/>
  <c r="Z17" i="31"/>
  <c r="Y17" i="31"/>
  <c r="X17" i="31"/>
  <c r="W17" i="31"/>
  <c r="V17" i="31"/>
  <c r="S17" i="31"/>
  <c r="U17" i="31" s="1"/>
  <c r="R17" i="31"/>
  <c r="N17" i="31"/>
  <c r="H17" i="31"/>
  <c r="F17" i="31"/>
  <c r="AB16" i="31"/>
  <c r="AA16" i="31"/>
  <c r="Z16" i="31"/>
  <c r="Y16" i="31"/>
  <c r="X16" i="31"/>
  <c r="W16" i="31"/>
  <c r="V16" i="31"/>
  <c r="R16" i="31"/>
  <c r="H16" i="31"/>
  <c r="N16" i="31" s="1"/>
  <c r="AB15" i="31"/>
  <c r="AA15" i="31"/>
  <c r="Z15" i="31"/>
  <c r="Y15" i="31"/>
  <c r="X15" i="31"/>
  <c r="W15" i="31"/>
  <c r="V15" i="31"/>
  <c r="R15" i="31"/>
  <c r="H15" i="31"/>
  <c r="N15" i="31" s="1"/>
  <c r="S15" i="31" s="1"/>
  <c r="AB14" i="31"/>
  <c r="AA14" i="31"/>
  <c r="Z14" i="31"/>
  <c r="Y14" i="31"/>
  <c r="X14" i="31"/>
  <c r="W14" i="31"/>
  <c r="V14" i="31"/>
  <c r="R14" i="31"/>
  <c r="N14" i="31"/>
  <c r="H14" i="31"/>
  <c r="AB13" i="31"/>
  <c r="AA13" i="31"/>
  <c r="Z13" i="31"/>
  <c r="Y13" i="31"/>
  <c r="X13" i="31"/>
  <c r="W13" i="31"/>
  <c r="V13" i="31"/>
  <c r="R13" i="31"/>
  <c r="N13" i="31"/>
  <c r="S13" i="31" s="1"/>
  <c r="U13" i="31" s="1"/>
  <c r="L5" i="31"/>
  <c r="Q44" i="26"/>
  <c r="P44" i="26"/>
  <c r="N44" i="26"/>
  <c r="R43" i="26"/>
  <c r="O43" i="26"/>
  <c r="N43" i="26"/>
  <c r="S14" i="31" l="1"/>
  <c r="U14" i="31" s="1"/>
  <c r="S16" i="31"/>
  <c r="S22" i="31"/>
  <c r="U22" i="31" s="1"/>
  <c r="S28" i="31"/>
  <c r="T28" i="31" s="1"/>
  <c r="S34" i="31"/>
  <c r="S18" i="31"/>
  <c r="T18" i="31" s="1"/>
  <c r="S24" i="31"/>
  <c r="U24" i="31" s="1"/>
  <c r="S30" i="31"/>
  <c r="S36" i="31"/>
  <c r="T36" i="31" s="1"/>
  <c r="U18" i="31"/>
  <c r="T24" i="31"/>
  <c r="U30" i="31"/>
  <c r="T30" i="31"/>
  <c r="U36" i="31"/>
  <c r="T14" i="31"/>
  <c r="T16" i="31"/>
  <c r="U16" i="31"/>
  <c r="T22" i="31"/>
  <c r="T34" i="31"/>
  <c r="U34" i="31"/>
  <c r="U21" i="31"/>
  <c r="T21" i="31"/>
  <c r="U27" i="31"/>
  <c r="T27" i="31"/>
  <c r="U33" i="31"/>
  <c r="T33" i="31"/>
  <c r="U15" i="31"/>
  <c r="T15" i="31"/>
  <c r="T19" i="31"/>
  <c r="U19" i="31"/>
  <c r="T25" i="31"/>
  <c r="U25" i="31"/>
  <c r="T31" i="31"/>
  <c r="U31" i="31"/>
  <c r="T37" i="31"/>
  <c r="U37" i="31"/>
  <c r="T17" i="31"/>
  <c r="T32" i="31"/>
  <c r="T35" i="31"/>
  <c r="T38" i="31"/>
  <c r="T13" i="31"/>
  <c r="U20" i="31"/>
  <c r="U23" i="31"/>
  <c r="U26" i="31"/>
  <c r="U29" i="31"/>
  <c r="U28" i="31" l="1"/>
  <c r="L5" i="26" l="1"/>
  <c r="N14" i="26" l="1"/>
  <c r="F20" i="26"/>
  <c r="T39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AB38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37" i="26"/>
  <c r="AB13" i="26"/>
  <c r="AA14" i="26"/>
  <c r="AA15" i="26"/>
  <c r="AA16" i="26"/>
  <c r="AA17" i="26"/>
  <c r="AA18" i="26"/>
  <c r="AA19" i="26"/>
  <c r="AA20" i="26"/>
  <c r="AA21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4" i="26"/>
  <c r="AA35" i="26"/>
  <c r="AA36" i="26"/>
  <c r="AA37" i="26"/>
  <c r="AA38" i="26"/>
  <c r="AA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34" i="26"/>
  <c r="Z35" i="26"/>
  <c r="Z36" i="26"/>
  <c r="Z37" i="26"/>
  <c r="Z38" i="26"/>
  <c r="Z13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R36" i="26"/>
  <c r="R37" i="26"/>
  <c r="R38" i="26"/>
  <c r="R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13" i="26"/>
  <c r="W14" i="26"/>
  <c r="W15" i="26"/>
  <c r="W16" i="26"/>
  <c r="W17" i="26"/>
  <c r="W18" i="26"/>
  <c r="W19" i="26"/>
  <c r="W20" i="26"/>
  <c r="W21" i="26"/>
  <c r="W22" i="26"/>
  <c r="W23" i="26"/>
  <c r="W24" i="26"/>
  <c r="W25" i="26"/>
  <c r="W26" i="26"/>
  <c r="W27" i="26"/>
  <c r="W28" i="26"/>
  <c r="W29" i="26"/>
  <c r="W30" i="26"/>
  <c r="W31" i="26"/>
  <c r="W32" i="26"/>
  <c r="W33" i="26"/>
  <c r="W34" i="26"/>
  <c r="W35" i="26"/>
  <c r="W36" i="26"/>
  <c r="W37" i="26"/>
  <c r="W38" i="26"/>
  <c r="W13" i="26"/>
  <c r="V14" i="26"/>
  <c r="V15" i="26"/>
  <c r="V16" i="26"/>
  <c r="V17" i="26"/>
  <c r="V18" i="26"/>
  <c r="V19" i="26"/>
  <c r="V20" i="26"/>
  <c r="V21" i="26"/>
  <c r="V22" i="26"/>
  <c r="V23" i="26"/>
  <c r="V24" i="26"/>
  <c r="V25" i="26"/>
  <c r="V26" i="26"/>
  <c r="V27" i="26"/>
  <c r="V28" i="26"/>
  <c r="V29" i="26"/>
  <c r="V30" i="26"/>
  <c r="V31" i="26"/>
  <c r="V32" i="26"/>
  <c r="V33" i="26"/>
  <c r="V34" i="26"/>
  <c r="V35" i="26"/>
  <c r="V36" i="26"/>
  <c r="V37" i="26"/>
  <c r="V38" i="26"/>
  <c r="V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37" i="26"/>
  <c r="X38" i="26"/>
  <c r="X13" i="26"/>
  <c r="N13" i="26"/>
  <c r="O44" i="26" s="1"/>
  <c r="F17" i="26"/>
  <c r="F18" i="26"/>
  <c r="F19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H14" i="26"/>
  <c r="S21" i="26" l="1"/>
  <c r="U21" i="26" s="1"/>
  <c r="S22" i="26"/>
  <c r="U22" i="26" s="1"/>
  <c r="S16" i="26"/>
  <c r="U16" i="26" s="1"/>
  <c r="S15" i="26"/>
  <c r="U15" i="26" s="1"/>
  <c r="S13" i="26"/>
  <c r="S14" i="26"/>
  <c r="U14" i="26" s="1"/>
  <c r="S19" i="26"/>
  <c r="U19" i="26" s="1"/>
  <c r="S17" i="26"/>
  <c r="U17" i="26" s="1"/>
  <c r="S20" i="26"/>
  <c r="T20" i="26" s="1"/>
  <c r="S23" i="26"/>
  <c r="S18" i="26"/>
  <c r="U13" i="26" l="1"/>
  <c r="R44" i="26"/>
  <c r="T21" i="26"/>
  <c r="U20" i="26"/>
  <c r="T17" i="26"/>
  <c r="T16" i="26"/>
  <c r="T19" i="26"/>
  <c r="T22" i="26"/>
  <c r="T15" i="26"/>
  <c r="T14" i="26"/>
  <c r="T13" i="26"/>
  <c r="U18" i="26"/>
  <c r="T18" i="26"/>
  <c r="U23" i="26"/>
  <c r="T23" i="26"/>
  <c r="P45" i="26" l="1"/>
  <c r="Q45" i="26" l="1"/>
  <c r="N45" i="26"/>
  <c r="S38" i="26" l="1"/>
  <c r="T38" i="26" s="1"/>
  <c r="S26" i="26"/>
  <c r="T26" i="26" s="1"/>
  <c r="S36" i="26"/>
  <c r="S31" i="26"/>
  <c r="S30" i="26"/>
  <c r="S25" i="26"/>
  <c r="T25" i="26" s="1"/>
  <c r="S24" i="26"/>
  <c r="S29" i="26"/>
  <c r="S28" i="26"/>
  <c r="S33" i="26"/>
  <c r="S27" i="26"/>
  <c r="T27" i="26" s="1"/>
  <c r="S35" i="26"/>
  <c r="S34" i="26"/>
  <c r="S37" i="26"/>
  <c r="S32" i="26"/>
  <c r="T31" i="26" l="1"/>
  <c r="U31" i="26"/>
  <c r="U24" i="26"/>
  <c r="T24" i="26"/>
  <c r="T35" i="26"/>
  <c r="U35" i="26"/>
  <c r="T30" i="26"/>
  <c r="U30" i="26"/>
  <c r="T32" i="26"/>
  <c r="U32" i="26"/>
  <c r="T33" i="26"/>
  <c r="U33" i="26"/>
  <c r="T28" i="26"/>
  <c r="U28" i="26"/>
  <c r="T36" i="26"/>
  <c r="U36" i="26"/>
  <c r="T34" i="26"/>
  <c r="U34" i="26"/>
  <c r="T29" i="26"/>
  <c r="U29" i="26"/>
  <c r="T37" i="26"/>
  <c r="U37" i="26"/>
  <c r="O45" i="26"/>
  <c r="U25" i="26"/>
  <c r="U38" i="26"/>
  <c r="U27" i="26"/>
  <c r="U26" i="26"/>
  <c r="S43" i="26" l="1"/>
  <c r="T44" i="26" l="1"/>
  <c r="S44" i="26"/>
  <c r="U44" i="26"/>
  <c r="R45" i="26"/>
  <c r="T45" i="26" l="1"/>
  <c r="S45" i="26"/>
</calcChain>
</file>

<file path=xl/sharedStrings.xml><?xml version="1.0" encoding="utf-8"?>
<sst xmlns="http://schemas.openxmlformats.org/spreadsheetml/2006/main" count="230" uniqueCount="84">
  <si>
    <t xml:space="preserve"> </t>
  </si>
  <si>
    <t>:</t>
  </si>
  <si>
    <t>Vessel</t>
  </si>
  <si>
    <t xml:space="preserve">A </t>
  </si>
  <si>
    <t xml:space="preserve">B </t>
  </si>
  <si>
    <t xml:space="preserve">C </t>
  </si>
  <si>
    <t>(kg)</t>
  </si>
  <si>
    <t>(g)</t>
  </si>
  <si>
    <t>#</t>
  </si>
  <si>
    <t>D</t>
  </si>
  <si>
    <t>E</t>
  </si>
  <si>
    <t>Captain</t>
  </si>
  <si>
    <t>ENI</t>
  </si>
  <si>
    <t>=</t>
  </si>
  <si>
    <t>*</t>
  </si>
  <si>
    <t>x km</t>
  </si>
  <si>
    <t>D x E</t>
  </si>
  <si>
    <t>A + B - C</t>
  </si>
  <si>
    <t>(tkm)</t>
  </si>
  <si>
    <r>
      <t>kg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per liter (TTW)</t>
    </r>
  </si>
  <si>
    <t>kilometer</t>
  </si>
  <si>
    <t xml:space="preserve">kilometers </t>
  </si>
  <si>
    <t>F</t>
  </si>
  <si>
    <t>H</t>
  </si>
  <si>
    <t>N</t>
  </si>
  <si>
    <t>R</t>
  </si>
  <si>
    <t>S</t>
  </si>
  <si>
    <t>T</t>
  </si>
  <si>
    <t>u</t>
  </si>
  <si>
    <t>XX</t>
  </si>
  <si>
    <t>N/A</t>
  </si>
  <si>
    <r>
      <t>Green Award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Kalkulation</t>
    </r>
  </si>
  <si>
    <t>Schiff</t>
  </si>
  <si>
    <t>Zeitrahmen</t>
  </si>
  <si>
    <t>Kraftstoff</t>
  </si>
  <si>
    <t xml:space="preserve"> Typ</t>
  </si>
  <si>
    <t>Reise</t>
  </si>
  <si>
    <t>Kraftstoff in Liters</t>
  </si>
  <si>
    <t>Transportleistung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</si>
  <si>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Footprint</t>
    </r>
  </si>
  <si>
    <r>
      <t>CO</t>
    </r>
    <r>
      <rPr>
        <b/>
        <vertAlign val="subscript"/>
        <sz val="9"/>
        <color rgb="FF002060"/>
        <rFont val="Arial"/>
        <family val="2"/>
      </rPr>
      <t>2</t>
    </r>
    <r>
      <rPr>
        <b/>
        <sz val="9"/>
        <color rgb="FF002060"/>
        <rFont val="Arial"/>
        <family val="2"/>
      </rPr>
      <t>-Footprint</t>
    </r>
  </si>
  <si>
    <t>Abfahrtshafen</t>
  </si>
  <si>
    <t>Anfahrtshafen</t>
  </si>
  <si>
    <t>Inhalt</t>
  </si>
  <si>
    <t>Bunker</t>
  </si>
  <si>
    <t>Start Reise</t>
  </si>
  <si>
    <t>Gebunkert</t>
  </si>
  <si>
    <t xml:space="preserve">während </t>
  </si>
  <si>
    <t>Ende Reise</t>
  </si>
  <si>
    <t>Verbrauch</t>
  </si>
  <si>
    <t>Kilometer</t>
  </si>
  <si>
    <t>leer</t>
  </si>
  <si>
    <t>geladen</t>
  </si>
  <si>
    <t>Trans-</t>
  </si>
  <si>
    <t>portierte</t>
  </si>
  <si>
    <t>Tonnen</t>
  </si>
  <si>
    <t>Pro</t>
  </si>
  <si>
    <t>transpor-</t>
  </si>
  <si>
    <t>tierte Tonne</t>
  </si>
  <si>
    <t>Ton-</t>
  </si>
  <si>
    <t>Datum</t>
  </si>
  <si>
    <t xml:space="preserve">&lt;&lt;Auswählen&gt;&gt; </t>
  </si>
  <si>
    <t>&lt;&lt;Ausfüllen&gt;&gt;</t>
  </si>
  <si>
    <t>&lt;&lt;Automatisch, außer der ersten&gt;&gt;</t>
  </si>
  <si>
    <t>&lt;&lt;Automatisch&gt;&gt;</t>
  </si>
  <si>
    <t>Diesel (fossil)</t>
  </si>
  <si>
    <t>Leer</t>
  </si>
  <si>
    <t>Geladen</t>
  </si>
  <si>
    <t>ANMERKUNGEN</t>
  </si>
  <si>
    <t>Diese Berechnung ist ein erster Schritt, um das Bewusstsein zu schärfen. Das Setzen von Zielen kann ein nächster Schritt sein.</t>
  </si>
  <si>
    <r>
      <t xml:space="preserve">Für </t>
    </r>
    <r>
      <rPr>
        <b/>
        <sz val="9"/>
        <color rgb="FF002060"/>
        <rFont val="Arial"/>
        <family val="2"/>
      </rPr>
      <t>Leerfahrten</t>
    </r>
    <r>
      <rPr>
        <sz val="9"/>
        <color rgb="FF002060"/>
        <rFont val="Arial"/>
        <family val="2"/>
      </rPr>
      <t>: Gesamtemissionen in kg und pro Kilogramm pro Kilometer</t>
    </r>
  </si>
  <si>
    <r>
      <t xml:space="preserve">Für </t>
    </r>
    <r>
      <rPr>
        <b/>
        <sz val="9"/>
        <color rgb="FF002060"/>
        <rFont val="Arial"/>
        <family val="2"/>
      </rPr>
      <t>geladene</t>
    </r>
    <r>
      <rPr>
        <sz val="9"/>
        <color rgb="FF002060"/>
        <rFont val="Arial"/>
        <family val="2"/>
      </rPr>
      <t xml:space="preserve"> Fahrten: Gesamtemissionen in kg, pro Kilometer, pro transportierte Tonne, pro Tonnenkilometer</t>
    </r>
  </si>
  <si>
    <r>
      <t>Für alle</t>
    </r>
    <r>
      <rPr>
        <b/>
        <sz val="9"/>
        <color rgb="FF002060"/>
        <rFont val="Arial"/>
        <family val="2"/>
      </rPr>
      <t xml:space="preserve"> Fahrten</t>
    </r>
    <r>
      <rPr>
        <sz val="9"/>
        <color rgb="FF002060"/>
        <rFont val="Arial"/>
        <family val="2"/>
      </rPr>
      <t xml:space="preserve"> (insgesamt): ohne Tonnenkilometer, denn Sie können die Leerkilometer nicht zu den beladenen Kilometern addieren und sie in Tonnenkilometer umrechnen. Sie erhalten dann: je mehr Leerkilometer, desto geringer die Emissionen pro tkm. Das kann nicht die Absicht sein und fördert in der Tat die Leerkilometer.  </t>
    </r>
  </si>
  <si>
    <t>Reisen</t>
  </si>
  <si>
    <t>Alle</t>
  </si>
  <si>
    <t xml:space="preserve">(Liters) </t>
  </si>
  <si>
    <t>Transportierte</t>
  </si>
  <si>
    <t xml:space="preserve">Tonnen- </t>
  </si>
  <si>
    <t>Kg</t>
  </si>
  <si>
    <t>Kg/Km</t>
  </si>
  <si>
    <t>Kg/Tonne</t>
  </si>
  <si>
    <t>Gr/Tkm</t>
  </si>
  <si>
    <t>Abstand</t>
  </si>
  <si>
    <t>ZUSAMMENFASSUNG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</si>
</sst>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  <numFmt numFmtId="167" formatCode="#,##0;\-0;;@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u/>
      <sz val="10"/>
      <color theme="10"/>
      <name val="Arial"/>
      <family val="2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8"/>
      <color rgb="FF002060"/>
      <name val="Arial"/>
      <family val="2"/>
    </font>
    <font>
      <vertAlign val="subscript"/>
      <sz val="10"/>
      <color rgb="FF00206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b/>
      <sz val="10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4"/>
      <color rgb="FF002060"/>
      <name val="Arial Nova"/>
      <family val="2"/>
    </font>
    <font>
      <b/>
      <vertAlign val="subscript"/>
      <sz val="14"/>
      <color rgb="FF002060"/>
      <name val="Arial Nova"/>
      <family val="2"/>
    </font>
    <font>
      <sz val="9"/>
      <color rgb="FF002060"/>
      <name val="Arial"/>
      <family val="2"/>
    </font>
    <font>
      <b/>
      <sz val="9"/>
      <color theme="0" tint="-0.499984740745262"/>
      <name val="Arial"/>
      <family val="2"/>
    </font>
    <font>
      <sz val="10"/>
      <name val="Arial"/>
      <family val="2"/>
    </font>
    <font>
      <b/>
      <vertAlign val="subscript"/>
      <sz val="9"/>
      <color rgb="FF002060"/>
      <name val="Arial"/>
      <family val="2"/>
    </font>
    <font>
      <b/>
      <sz val="10"/>
      <color rgb="FFB0BB17"/>
      <name val="Arial"/>
      <family val="2"/>
    </font>
    <font>
      <sz val="10"/>
      <color rgb="FF001F60"/>
      <name val="Arial"/>
      <family val="2"/>
    </font>
    <font>
      <sz val="8"/>
      <color rgb="FFFF0000"/>
      <name val="Arial"/>
      <family val="2"/>
    </font>
    <font>
      <sz val="8"/>
      <color rgb="FF00008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B0BB17"/>
      </left>
      <right style="hair">
        <color indexed="64"/>
      </right>
      <top style="medium">
        <color rgb="FFB0BB17"/>
      </top>
      <bottom/>
      <diagonal/>
    </border>
    <border>
      <left style="hair">
        <color rgb="FFB0BB17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B0BB17"/>
      </top>
      <bottom/>
      <diagonal/>
    </border>
    <border>
      <left style="hair">
        <color rgb="FFB0BB17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rgb="FFB0BB17"/>
      </left>
      <right/>
      <top style="medium">
        <color rgb="FFB0BB17"/>
      </top>
      <bottom/>
      <diagonal/>
    </border>
    <border>
      <left/>
      <right/>
      <top style="medium">
        <color rgb="FFB0BB17"/>
      </top>
      <bottom/>
      <diagonal/>
    </border>
    <border>
      <left style="hair">
        <color indexed="64"/>
      </left>
      <right/>
      <top style="medium">
        <color rgb="FFB0BB17"/>
      </top>
      <bottom style="hair">
        <color indexed="64"/>
      </bottom>
      <diagonal/>
    </border>
    <border>
      <left/>
      <right/>
      <top style="medium">
        <color rgb="FFB0BB17"/>
      </top>
      <bottom style="hair">
        <color indexed="64"/>
      </bottom>
      <diagonal/>
    </border>
    <border>
      <left/>
      <right style="medium">
        <color rgb="FFB0BB17"/>
      </right>
      <top style="medium">
        <color rgb="FFB0BB17"/>
      </top>
      <bottom style="hair">
        <color indexed="64"/>
      </bottom>
      <diagonal/>
    </border>
    <border>
      <left/>
      <right style="medium">
        <color rgb="FFB0BB17"/>
      </right>
      <top/>
      <bottom/>
      <diagonal/>
    </border>
    <border>
      <left style="medium">
        <color rgb="FFB0BB17"/>
      </left>
      <right/>
      <top style="thin">
        <color indexed="64"/>
      </top>
      <bottom style="medium">
        <color rgb="FFB0BB17"/>
      </bottom>
      <diagonal/>
    </border>
    <border>
      <left/>
      <right/>
      <top style="thin">
        <color indexed="64"/>
      </top>
      <bottom style="medium">
        <color rgb="FFB0BB17"/>
      </bottom>
      <diagonal/>
    </border>
    <border>
      <left/>
      <right style="hair">
        <color rgb="FFB0BB17"/>
      </right>
      <top style="thin">
        <color indexed="64"/>
      </top>
      <bottom style="medium">
        <color rgb="FFB0BB17"/>
      </bottom>
      <diagonal/>
    </border>
    <border>
      <left style="hair">
        <color rgb="FFB0BB17"/>
      </left>
      <right/>
      <top style="thin">
        <color indexed="64"/>
      </top>
      <bottom style="medium">
        <color rgb="FFB0BB17"/>
      </bottom>
      <diagonal/>
    </border>
    <border>
      <left style="hair">
        <color rgb="FFB0BB17"/>
      </left>
      <right style="hair">
        <color indexed="64"/>
      </right>
      <top style="thin">
        <color indexed="64"/>
      </top>
      <bottom style="medium">
        <color rgb="FFB0BB17"/>
      </bottom>
      <diagonal/>
    </border>
    <border>
      <left/>
      <right style="medium">
        <color rgb="FFB0BB17"/>
      </right>
      <top style="thin">
        <color indexed="64"/>
      </top>
      <bottom style="medium">
        <color rgb="FFB0BB17"/>
      </bottom>
      <diagonal/>
    </border>
    <border>
      <left/>
      <right style="medium">
        <color rgb="FFB0BB17"/>
      </right>
      <top/>
      <bottom style="thin">
        <color indexed="64"/>
      </bottom>
      <diagonal/>
    </border>
    <border>
      <left style="medium">
        <color rgb="FFB0BB17"/>
      </left>
      <right/>
      <top/>
      <bottom style="thin">
        <color indexed="64"/>
      </bottom>
      <diagonal/>
    </border>
    <border>
      <left/>
      <right style="hair">
        <color rgb="FFB0BB17"/>
      </right>
      <top style="medium">
        <color rgb="FFB0BB17"/>
      </top>
      <bottom/>
      <diagonal/>
    </border>
    <border>
      <left/>
      <right style="hair">
        <color rgb="FFB0BB17"/>
      </right>
      <top/>
      <bottom style="thin">
        <color indexed="64"/>
      </bottom>
      <diagonal/>
    </border>
    <border>
      <left style="medium">
        <color rgb="FFB0BB17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rgb="FFB0BB17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B0BB17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rgb="FFB0BB17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B0BB17"/>
      </left>
      <right style="hair">
        <color rgb="FFB0BB17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43" fontId="3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/>
    <xf numFmtId="0" fontId="21" fillId="2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24" borderId="0" xfId="0" applyFont="1" applyFill="1" applyAlignment="1">
      <alignment horizontal="left" vertical="center"/>
    </xf>
    <xf numFmtId="0" fontId="22" fillId="24" borderId="0" xfId="43" applyFill="1"/>
    <xf numFmtId="0" fontId="28" fillId="24" borderId="0" xfId="0" applyFont="1" applyFill="1" applyAlignment="1">
      <alignment vertical="center"/>
    </xf>
    <xf numFmtId="0" fontId="22" fillId="24" borderId="0" xfId="43" applyFill="1" applyAlignment="1"/>
    <xf numFmtId="0" fontId="20" fillId="24" borderId="0" xfId="0" applyFont="1" applyFill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0" fontId="30" fillId="24" borderId="12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top"/>
    </xf>
    <xf numFmtId="0" fontId="21" fillId="0" borderId="0" xfId="0" applyFont="1" applyAlignment="1">
      <alignment vertical="top"/>
    </xf>
    <xf numFmtId="164" fontId="21" fillId="28" borderId="16" xfId="0" applyNumberFormat="1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164" fontId="21" fillId="28" borderId="25" xfId="0" applyNumberFormat="1" applyFont="1" applyFill="1" applyBorder="1" applyAlignment="1">
      <alignment horizontal="center" vertical="center"/>
    </xf>
    <xf numFmtId="3" fontId="21" fillId="28" borderId="20" xfId="0" applyNumberFormat="1" applyFont="1" applyFill="1" applyBorder="1" applyAlignment="1">
      <alignment horizontal="center" vertical="center"/>
    </xf>
    <xf numFmtId="3" fontId="21" fillId="28" borderId="24" xfId="0" applyNumberFormat="1" applyFont="1" applyFill="1" applyBorder="1" applyAlignment="1">
      <alignment horizontal="center" vertical="center"/>
    </xf>
    <xf numFmtId="3" fontId="21" fillId="26" borderId="28" xfId="0" applyNumberFormat="1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3" fontId="21" fillId="26" borderId="36" xfId="0" applyNumberFormat="1" applyFont="1" applyFill="1" applyBorder="1" applyAlignment="1">
      <alignment horizontal="center" vertical="center"/>
    </xf>
    <xf numFmtId="164" fontId="21" fillId="28" borderId="23" xfId="0" applyNumberFormat="1" applyFont="1" applyFill="1" applyBorder="1" applyAlignment="1">
      <alignment horizontal="center" vertical="center"/>
    </xf>
    <xf numFmtId="164" fontId="21" fillId="28" borderId="31" xfId="0" applyNumberFormat="1" applyFont="1" applyFill="1" applyBorder="1" applyAlignment="1">
      <alignment horizontal="center" vertical="center"/>
    </xf>
    <xf numFmtId="0" fontId="21" fillId="25" borderId="11" xfId="0" applyFont="1" applyFill="1" applyBorder="1" applyAlignment="1">
      <alignment horizontal="left" vertical="center"/>
    </xf>
    <xf numFmtId="0" fontId="37" fillId="24" borderId="0" xfId="0" applyFont="1" applyFill="1" applyAlignment="1">
      <alignment horizontal="center" vertical="top"/>
    </xf>
    <xf numFmtId="166" fontId="33" fillId="24" borderId="0" xfId="44" applyNumberFormat="1" applyFont="1" applyFill="1" applyBorder="1" applyAlignment="1">
      <alignment horizontal="center" vertical="center"/>
    </xf>
    <xf numFmtId="165" fontId="33" fillId="24" borderId="0" xfId="44" applyNumberFormat="1" applyFont="1" applyFill="1" applyBorder="1" applyAlignment="1">
      <alignment horizontal="center" vertical="center"/>
    </xf>
    <xf numFmtId="165" fontId="33" fillId="24" borderId="0" xfId="44" applyNumberFormat="1" applyFont="1" applyFill="1" applyBorder="1" applyAlignment="1">
      <alignment horizontal="left" vertical="center" indent="2"/>
    </xf>
    <xf numFmtId="0" fontId="33" fillId="24" borderId="0" xfId="0" applyFont="1" applyFill="1" applyAlignment="1">
      <alignment horizontal="center" vertical="center"/>
    </xf>
    <xf numFmtId="165" fontId="33" fillId="25" borderId="0" xfId="44" applyNumberFormat="1" applyFont="1" applyFill="1" applyBorder="1" applyAlignment="1">
      <alignment horizontal="right" vertical="center"/>
    </xf>
    <xf numFmtId="165" fontId="33" fillId="24" borderId="0" xfId="44" applyNumberFormat="1" applyFont="1" applyFill="1" applyBorder="1" applyAlignment="1">
      <alignment horizontal="right" vertical="center"/>
    </xf>
    <xf numFmtId="3" fontId="21" fillId="26" borderId="42" xfId="0" applyNumberFormat="1" applyFont="1" applyFill="1" applyBorder="1" applyAlignment="1">
      <alignment horizontal="center" vertical="center"/>
    </xf>
    <xf numFmtId="0" fontId="21" fillId="24" borderId="29" xfId="0" applyFont="1" applyFill="1" applyBorder="1" applyAlignment="1">
      <alignment horizontal="center" vertical="center"/>
    </xf>
    <xf numFmtId="3" fontId="21" fillId="28" borderId="34" xfId="0" applyNumberFormat="1" applyFont="1" applyFill="1" applyBorder="1" applyAlignment="1">
      <alignment horizontal="center" vertical="center"/>
    </xf>
    <xf numFmtId="164" fontId="21" fillId="28" borderId="35" xfId="0" applyNumberFormat="1" applyFont="1" applyFill="1" applyBorder="1" applyAlignment="1">
      <alignment horizontal="center" vertical="center"/>
    </xf>
    <xf numFmtId="164" fontId="21" fillId="28" borderId="36" xfId="0" applyNumberFormat="1" applyFont="1" applyFill="1" applyBorder="1" applyAlignment="1">
      <alignment horizontal="center" vertical="center"/>
    </xf>
    <xf numFmtId="0" fontId="21" fillId="24" borderId="44" xfId="0" applyFont="1" applyFill="1" applyBorder="1" applyAlignment="1">
      <alignment horizontal="center" vertical="center"/>
    </xf>
    <xf numFmtId="0" fontId="21" fillId="24" borderId="42" xfId="0" applyFont="1" applyFill="1" applyBorder="1" applyAlignment="1">
      <alignment horizontal="center" vertical="center"/>
    </xf>
    <xf numFmtId="167" fontId="38" fillId="27" borderId="21" xfId="44" applyNumberFormat="1" applyFont="1" applyFill="1" applyBorder="1" applyAlignment="1" applyProtection="1">
      <alignment horizontal="center" vertical="center"/>
      <protection hidden="1"/>
    </xf>
    <xf numFmtId="167" fontId="38" fillId="27" borderId="20" xfId="44" applyNumberFormat="1" applyFont="1" applyFill="1" applyBorder="1" applyAlignment="1" applyProtection="1">
      <alignment horizontal="center" vertical="center"/>
      <protection hidden="1"/>
    </xf>
    <xf numFmtId="167" fontId="38" fillId="27" borderId="22" xfId="44" applyNumberFormat="1" applyFont="1" applyFill="1" applyBorder="1" applyAlignment="1" applyProtection="1">
      <alignment horizontal="center" vertical="center"/>
      <protection hidden="1"/>
    </xf>
    <xf numFmtId="167" fontId="38" fillId="27" borderId="16" xfId="44" applyNumberFormat="1" applyFont="1" applyFill="1" applyBorder="1" applyAlignment="1" applyProtection="1">
      <alignment horizontal="center" vertical="center"/>
      <protection hidden="1"/>
    </xf>
    <xf numFmtId="165" fontId="33" fillId="24" borderId="46" xfId="44" applyNumberFormat="1" applyFont="1" applyFill="1" applyBorder="1" applyAlignment="1">
      <alignment horizontal="center" vertical="center"/>
    </xf>
    <xf numFmtId="165" fontId="33" fillId="24" borderId="48" xfId="44" applyNumberFormat="1" applyFont="1" applyFill="1" applyBorder="1" applyAlignment="1">
      <alignment horizontal="center" vertical="center"/>
    </xf>
    <xf numFmtId="0" fontId="27" fillId="24" borderId="55" xfId="0" applyFont="1" applyFill="1" applyBorder="1" applyAlignment="1">
      <alignment horizontal="right"/>
    </xf>
    <xf numFmtId="165" fontId="33" fillId="24" borderId="62" xfId="44" applyNumberFormat="1" applyFont="1" applyFill="1" applyBorder="1" applyAlignment="1">
      <alignment horizontal="right" vertical="center"/>
    </xf>
    <xf numFmtId="165" fontId="33" fillId="24" borderId="63" xfId="44" applyNumberFormat="1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right" vertical="top"/>
    </xf>
    <xf numFmtId="3" fontId="27" fillId="24" borderId="66" xfId="44" applyNumberFormat="1" applyFont="1" applyFill="1" applyBorder="1" applyAlignment="1">
      <alignment horizontal="right" vertical="center"/>
    </xf>
    <xf numFmtId="167" fontId="38" fillId="27" borderId="24" xfId="44" applyNumberFormat="1" applyFont="1" applyFill="1" applyBorder="1" applyAlignment="1" applyProtection="1">
      <alignment horizontal="center" vertical="center"/>
      <protection hidden="1"/>
    </xf>
    <xf numFmtId="167" fontId="38" fillId="27" borderId="25" xfId="44" applyNumberFormat="1" applyFont="1" applyFill="1" applyBorder="1" applyAlignment="1" applyProtection="1">
      <alignment horizontal="center" vertical="center"/>
      <protection hidden="1"/>
    </xf>
    <xf numFmtId="0" fontId="28" fillId="24" borderId="0" xfId="0" applyFont="1" applyFill="1" applyAlignment="1" applyProtection="1">
      <alignment horizontal="center" vertical="top" wrapText="1"/>
      <protection hidden="1"/>
    </xf>
    <xf numFmtId="0" fontId="21" fillId="24" borderId="0" xfId="0" applyFont="1" applyFill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165" fontId="21" fillId="0" borderId="0" xfId="44" applyNumberFormat="1" applyFont="1" applyAlignment="1" applyProtection="1">
      <alignment horizontal="center"/>
      <protection hidden="1"/>
    </xf>
    <xf numFmtId="0" fontId="22" fillId="24" borderId="0" xfId="43" applyFill="1" applyAlignment="1" applyProtection="1">
      <protection hidden="1"/>
    </xf>
    <xf numFmtId="0" fontId="22" fillId="24" borderId="0" xfId="43" applyFill="1" applyAlignment="1" applyProtection="1">
      <alignment horizontal="left"/>
      <protection hidden="1"/>
    </xf>
    <xf numFmtId="0" fontId="27" fillId="24" borderId="73" xfId="0" applyFont="1" applyFill="1" applyBorder="1" applyAlignment="1">
      <alignment horizontal="right" vertical="center"/>
    </xf>
    <xf numFmtId="3" fontId="27" fillId="24" borderId="73" xfId="44" applyNumberFormat="1" applyFont="1" applyFill="1" applyBorder="1" applyAlignment="1">
      <alignment horizontal="right" vertical="center"/>
    </xf>
    <xf numFmtId="0" fontId="27" fillId="24" borderId="45" xfId="0" applyFont="1" applyFill="1" applyBorder="1" applyAlignment="1">
      <alignment horizontal="right"/>
    </xf>
    <xf numFmtId="0" fontId="27" fillId="24" borderId="46" xfId="0" applyFont="1" applyFill="1" applyBorder="1" applyAlignment="1">
      <alignment horizontal="right" vertical="top"/>
    </xf>
    <xf numFmtId="0" fontId="27" fillId="24" borderId="47" xfId="0" applyFont="1" applyFill="1" applyBorder="1" applyAlignment="1">
      <alignment horizontal="right"/>
    </xf>
    <xf numFmtId="0" fontId="27" fillId="24" borderId="74" xfId="0" applyFont="1" applyFill="1" applyBorder="1" applyAlignment="1">
      <alignment horizontal="right" vertical="top"/>
    </xf>
    <xf numFmtId="165" fontId="33" fillId="25" borderId="37" xfId="44" applyNumberFormat="1" applyFont="1" applyFill="1" applyBorder="1" applyAlignment="1">
      <alignment horizontal="right" vertical="center"/>
    </xf>
    <xf numFmtId="165" fontId="33" fillId="24" borderId="37" xfId="44" applyNumberFormat="1" applyFont="1" applyFill="1" applyBorder="1" applyAlignment="1">
      <alignment horizontal="right" vertical="center"/>
    </xf>
    <xf numFmtId="0" fontId="33" fillId="24" borderId="59" xfId="0" applyFont="1" applyFill="1" applyBorder="1" applyAlignment="1">
      <alignment vertical="top" wrapText="1"/>
    </xf>
    <xf numFmtId="0" fontId="33" fillId="24" borderId="0" xfId="0" applyFont="1" applyFill="1" applyAlignment="1">
      <alignment vertical="center" wrapText="1"/>
    </xf>
    <xf numFmtId="0" fontId="33" fillId="24" borderId="0" xfId="0" applyFont="1" applyFill="1" applyAlignment="1">
      <alignment horizontal="left" vertical="center" wrapText="1"/>
    </xf>
    <xf numFmtId="0" fontId="33" fillId="24" borderId="0" xfId="0" applyFont="1" applyFill="1" applyAlignment="1">
      <alignment vertical="top" wrapText="1"/>
    </xf>
    <xf numFmtId="165" fontId="33" fillId="0" borderId="0" xfId="44" applyNumberFormat="1" applyFont="1" applyFill="1" applyBorder="1" applyAlignment="1">
      <alignment horizontal="right" vertical="center"/>
    </xf>
    <xf numFmtId="0" fontId="20" fillId="26" borderId="10" xfId="0" applyFont="1" applyFill="1" applyBorder="1" applyAlignment="1">
      <alignment horizontal="center" vertical="center"/>
    </xf>
    <xf numFmtId="0" fontId="25" fillId="24" borderId="0" xfId="0" applyFont="1" applyFill="1" applyAlignment="1">
      <alignment vertical="top"/>
    </xf>
    <xf numFmtId="0" fontId="20" fillId="24" borderId="13" xfId="0" applyFont="1" applyFill="1" applyBorder="1" applyAlignment="1">
      <alignment horizontal="center" vertical="center"/>
    </xf>
    <xf numFmtId="0" fontId="39" fillId="24" borderId="52" xfId="0" applyFont="1" applyFill="1" applyBorder="1" applyAlignment="1">
      <alignment horizontal="center" vertical="center"/>
    </xf>
    <xf numFmtId="0" fontId="40" fillId="26" borderId="52" xfId="0" applyFont="1" applyFill="1" applyBorder="1" applyAlignment="1">
      <alignment horizontal="center" vertical="center"/>
    </xf>
    <xf numFmtId="0" fontId="39" fillId="24" borderId="38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 wrapText="1"/>
    </xf>
    <xf numFmtId="165" fontId="33" fillId="24" borderId="48" xfId="44" applyNumberFormat="1" applyFont="1" applyFill="1" applyBorder="1" applyAlignment="1">
      <alignment horizontal="left" vertical="center"/>
    </xf>
    <xf numFmtId="165" fontId="33" fillId="24" borderId="37" xfId="44" applyNumberFormat="1" applyFont="1" applyFill="1" applyBorder="1" applyAlignment="1">
      <alignment horizontal="left" vertical="center"/>
    </xf>
    <xf numFmtId="165" fontId="33" fillId="24" borderId="64" xfId="44" applyNumberFormat="1" applyFont="1" applyFill="1" applyBorder="1" applyAlignment="1">
      <alignment horizontal="left" vertical="center"/>
    </xf>
    <xf numFmtId="165" fontId="33" fillId="24" borderId="75" xfId="44" applyNumberFormat="1" applyFont="1" applyFill="1" applyBorder="1" applyAlignment="1">
      <alignment horizontal="left" vertical="center"/>
    </xf>
    <xf numFmtId="0" fontId="29" fillId="27" borderId="79" xfId="0" applyFont="1" applyFill="1" applyBorder="1" applyAlignment="1">
      <alignment horizontal="center" vertical="center"/>
    </xf>
    <xf numFmtId="0" fontId="20" fillId="27" borderId="79" xfId="0" applyFont="1" applyFill="1" applyBorder="1" applyAlignment="1">
      <alignment horizontal="center" vertical="center"/>
    </xf>
    <xf numFmtId="0" fontId="20" fillId="27" borderId="37" xfId="0" applyFont="1" applyFill="1" applyBorder="1" applyAlignment="1">
      <alignment horizontal="center" vertical="center"/>
    </xf>
    <xf numFmtId="0" fontId="20" fillId="27" borderId="74" xfId="0" applyFont="1" applyFill="1" applyBorder="1" applyAlignment="1">
      <alignment horizontal="center" vertical="center"/>
    </xf>
    <xf numFmtId="0" fontId="33" fillId="28" borderId="78" xfId="0" applyFont="1" applyFill="1" applyBorder="1" applyAlignment="1">
      <alignment vertical="center"/>
    </xf>
    <xf numFmtId="0" fontId="20" fillId="28" borderId="79" xfId="0" applyFont="1" applyFill="1" applyBorder="1" applyAlignment="1">
      <alignment horizontal="center" vertical="center"/>
    </xf>
    <xf numFmtId="0" fontId="27" fillId="28" borderId="80" xfId="0" applyFont="1" applyFill="1" applyBorder="1" applyAlignment="1">
      <alignment horizontal="center" vertical="center"/>
    </xf>
    <xf numFmtId="0" fontId="20" fillId="28" borderId="37" xfId="0" applyFont="1" applyFill="1" applyBorder="1" applyAlignment="1">
      <alignment horizontal="center" vertical="center"/>
    </xf>
    <xf numFmtId="0" fontId="20" fillId="28" borderId="74" xfId="0" applyFont="1" applyFill="1" applyBorder="1" applyAlignment="1">
      <alignment horizontal="center" vertical="center"/>
    </xf>
    <xf numFmtId="0" fontId="33" fillId="26" borderId="81" xfId="0" applyFont="1" applyFill="1" applyBorder="1" applyAlignment="1">
      <alignment horizontal="center"/>
    </xf>
    <xf numFmtId="0" fontId="34" fillId="27" borderId="78" xfId="0" applyFont="1" applyFill="1" applyBorder="1" applyAlignment="1">
      <alignment horizontal="center"/>
    </xf>
    <xf numFmtId="0" fontId="33" fillId="27" borderId="82" xfId="0" applyFont="1" applyFill="1" applyBorder="1" applyAlignment="1">
      <alignment horizontal="center"/>
    </xf>
    <xf numFmtId="165" fontId="21" fillId="24" borderId="0" xfId="44" applyNumberFormat="1" applyFont="1" applyFill="1" applyAlignment="1">
      <alignment horizontal="center"/>
    </xf>
    <xf numFmtId="166" fontId="33" fillId="24" borderId="37" xfId="44" applyNumberFormat="1" applyFont="1" applyFill="1" applyBorder="1" applyAlignment="1">
      <alignment horizontal="center" vertical="center"/>
    </xf>
    <xf numFmtId="166" fontId="33" fillId="25" borderId="53" xfId="44" applyNumberFormat="1" applyFont="1" applyFill="1" applyBorder="1" applyAlignment="1">
      <alignment horizontal="right" vertical="center"/>
    </xf>
    <xf numFmtId="166" fontId="33" fillId="25" borderId="59" xfId="44" applyNumberFormat="1" applyFont="1" applyFill="1" applyBorder="1" applyAlignment="1">
      <alignment horizontal="right" vertical="center"/>
    </xf>
    <xf numFmtId="166" fontId="33" fillId="24" borderId="63" xfId="44" applyNumberFormat="1" applyFont="1" applyFill="1" applyBorder="1" applyAlignment="1">
      <alignment horizontal="center" vertical="center"/>
    </xf>
    <xf numFmtId="166" fontId="33" fillId="25" borderId="65" xfId="44" applyNumberFormat="1" applyFont="1" applyFill="1" applyBorder="1" applyAlignment="1">
      <alignment horizontal="right" vertical="center"/>
    </xf>
    <xf numFmtId="0" fontId="21" fillId="24" borderId="0" xfId="0" quotePrefix="1" applyFont="1" applyFill="1" applyAlignment="1">
      <alignment vertical="center"/>
    </xf>
    <xf numFmtId="0" fontId="33" fillId="27" borderId="0" xfId="0" applyFont="1" applyFill="1" applyAlignment="1">
      <alignment horizontal="center"/>
    </xf>
    <xf numFmtId="0" fontId="20" fillId="27" borderId="0" xfId="0" applyFont="1" applyFill="1" applyAlignment="1">
      <alignment horizontal="center" vertical="center"/>
    </xf>
    <xf numFmtId="3" fontId="21" fillId="27" borderId="19" xfId="44" applyNumberFormat="1" applyFont="1" applyFill="1" applyBorder="1" applyAlignment="1">
      <alignment horizontal="center" vertical="center"/>
    </xf>
    <xf numFmtId="3" fontId="21" fillId="27" borderId="43" xfId="44" applyNumberFormat="1" applyFont="1" applyFill="1" applyBorder="1" applyAlignment="1">
      <alignment horizontal="center" vertical="center"/>
    </xf>
    <xf numFmtId="3" fontId="21" fillId="27" borderId="86" xfId="44" applyNumberFormat="1" applyFont="1" applyFill="1" applyBorder="1" applyAlignment="1">
      <alignment horizontal="center" vertical="center"/>
    </xf>
    <xf numFmtId="0" fontId="21" fillId="24" borderId="12" xfId="0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top"/>
    </xf>
    <xf numFmtId="0" fontId="43" fillId="24" borderId="0" xfId="0" applyFont="1" applyFill="1" applyAlignment="1">
      <alignment horizontal="center" vertical="top"/>
    </xf>
    <xf numFmtId="0" fontId="41" fillId="0" borderId="0" xfId="0" applyFont="1"/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vertical="top"/>
    </xf>
    <xf numFmtId="0" fontId="43" fillId="24" borderId="0" xfId="0" applyFont="1" applyFill="1" applyAlignment="1">
      <alignment vertical="top"/>
    </xf>
    <xf numFmtId="0" fontId="40" fillId="27" borderId="52" xfId="0" applyFont="1" applyFill="1" applyBorder="1" applyAlignment="1">
      <alignment horizontal="center" vertical="center"/>
    </xf>
    <xf numFmtId="0" fontId="39" fillId="27" borderId="49" xfId="0" applyFont="1" applyFill="1" applyBorder="1" applyAlignment="1">
      <alignment horizontal="center" vertical="center"/>
    </xf>
    <xf numFmtId="0" fontId="39" fillId="27" borderId="92" xfId="0" applyFont="1" applyFill="1" applyBorder="1" applyAlignment="1">
      <alignment horizontal="center" vertical="center"/>
    </xf>
    <xf numFmtId="0" fontId="39" fillId="27" borderId="93" xfId="0" applyFont="1" applyFill="1" applyBorder="1" applyAlignment="1">
      <alignment horizontal="center" vertical="center"/>
    </xf>
    <xf numFmtId="0" fontId="20" fillId="26" borderId="53" xfId="0" applyFont="1" applyFill="1" applyBorder="1" applyAlignment="1">
      <alignment horizontal="center" vertical="center"/>
    </xf>
    <xf numFmtId="0" fontId="44" fillId="0" borderId="0" xfId="0" applyFont="1"/>
    <xf numFmtId="0" fontId="20" fillId="26" borderId="0" xfId="0" applyFont="1" applyFill="1" applyAlignment="1">
      <alignment horizontal="center" vertical="center"/>
    </xf>
    <xf numFmtId="0" fontId="20" fillId="28" borderId="82" xfId="0" applyFont="1" applyFill="1" applyBorder="1" applyAlignment="1">
      <alignment horizontal="center" vertical="center"/>
    </xf>
    <xf numFmtId="0" fontId="21" fillId="24" borderId="0" xfId="0" applyFont="1" applyFill="1" applyAlignment="1">
      <alignment horizontal="right" vertical="center"/>
    </xf>
    <xf numFmtId="0" fontId="37" fillId="24" borderId="0" xfId="0" applyFont="1" applyFill="1" applyAlignment="1">
      <alignment vertical="top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top"/>
    </xf>
    <xf numFmtId="0" fontId="39" fillId="24" borderId="0" xfId="0" applyFont="1" applyFill="1" applyAlignment="1">
      <alignment vertical="top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top"/>
    </xf>
    <xf numFmtId="0" fontId="48" fillId="24" borderId="0" xfId="0" applyFont="1" applyFill="1" applyAlignment="1">
      <alignment horizontal="center" vertical="top"/>
    </xf>
    <xf numFmtId="14" fontId="21" fillId="24" borderId="16" xfId="0" applyNumberFormat="1" applyFont="1" applyFill="1" applyBorder="1" applyAlignment="1">
      <alignment horizontal="center" vertical="center"/>
    </xf>
    <xf numFmtId="14" fontId="21" fillId="24" borderId="23" xfId="0" applyNumberFormat="1" applyFont="1" applyFill="1" applyBorder="1" applyAlignment="1">
      <alignment horizontal="center" vertical="center"/>
    </xf>
    <xf numFmtId="0" fontId="33" fillId="24" borderId="0" xfId="0" applyFont="1" applyFill="1" applyAlignment="1">
      <alignment horizontal="left" vertical="center" wrapText="1"/>
    </xf>
    <xf numFmtId="167" fontId="38" fillId="26" borderId="17" xfId="44" applyNumberFormat="1" applyFont="1" applyFill="1" applyBorder="1" applyAlignment="1" applyProtection="1">
      <alignment horizontal="center" vertical="center"/>
      <protection hidden="1"/>
    </xf>
    <xf numFmtId="167" fontId="38" fillId="26" borderId="18" xfId="44" applyNumberFormat="1" applyFont="1" applyFill="1" applyBorder="1" applyAlignment="1" applyProtection="1">
      <alignment horizontal="center" vertical="center"/>
      <protection hidden="1"/>
    </xf>
    <xf numFmtId="167" fontId="38" fillId="26" borderId="35" xfId="44" applyNumberFormat="1" applyFont="1" applyFill="1" applyBorder="1" applyAlignment="1" applyProtection="1">
      <alignment horizontal="center" vertical="center"/>
      <protection hidden="1"/>
    </xf>
    <xf numFmtId="167" fontId="38" fillId="26" borderId="41" xfId="44" applyNumberFormat="1" applyFont="1" applyFill="1" applyBorder="1" applyAlignment="1" applyProtection="1">
      <alignment horizontal="center" vertical="center"/>
      <protection hidden="1"/>
    </xf>
    <xf numFmtId="3" fontId="21" fillId="26" borderId="30" xfId="0" applyNumberFormat="1" applyFont="1" applyFill="1" applyBorder="1" applyAlignment="1">
      <alignment horizontal="center" vertical="center"/>
    </xf>
    <xf numFmtId="3" fontId="21" fillId="26" borderId="18" xfId="0" applyNumberFormat="1" applyFont="1" applyFill="1" applyBorder="1" applyAlignment="1">
      <alignment horizontal="center" vertical="center"/>
    </xf>
    <xf numFmtId="3" fontId="21" fillId="26" borderId="76" xfId="0" applyNumberFormat="1" applyFont="1" applyFill="1" applyBorder="1" applyAlignment="1">
      <alignment horizontal="center" vertical="center"/>
    </xf>
    <xf numFmtId="3" fontId="21" fillId="26" borderId="29" xfId="0" applyNumberFormat="1" applyFont="1" applyFill="1" applyBorder="1" applyAlignment="1">
      <alignment horizontal="center" vertical="center"/>
    </xf>
    <xf numFmtId="167" fontId="38" fillId="26" borderId="26" xfId="44" applyNumberFormat="1" applyFont="1" applyFill="1" applyBorder="1" applyAlignment="1" applyProtection="1">
      <alignment horizontal="center" vertical="center"/>
      <protection hidden="1"/>
    </xf>
    <xf numFmtId="167" fontId="38" fillId="26" borderId="29" xfId="44" applyNumberFormat="1" applyFont="1" applyFill="1" applyBorder="1" applyAlignment="1" applyProtection="1">
      <alignment horizontal="center" vertical="center"/>
      <protection hidden="1"/>
    </xf>
    <xf numFmtId="0" fontId="23" fillId="24" borderId="13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67" fontId="38" fillId="26" borderId="19" xfId="44" applyNumberFormat="1" applyFont="1" applyFill="1" applyBorder="1" applyAlignment="1" applyProtection="1">
      <alignment horizontal="center" vertical="center"/>
      <protection hidden="1"/>
    </xf>
    <xf numFmtId="167" fontId="38" fillId="26" borderId="27" xfId="44" applyNumberFormat="1" applyFont="1" applyFill="1" applyBorder="1" applyAlignment="1" applyProtection="1">
      <alignment horizontal="center" vertical="center"/>
      <protection hidden="1"/>
    </xf>
    <xf numFmtId="0" fontId="20" fillId="26" borderId="85" xfId="0" applyFont="1" applyFill="1" applyBorder="1" applyAlignment="1">
      <alignment horizontal="center" vertical="center"/>
    </xf>
    <xf numFmtId="0" fontId="20" fillId="26" borderId="53" xfId="0" applyFont="1" applyFill="1" applyBorder="1" applyAlignment="1">
      <alignment horizontal="center" vertical="center"/>
    </xf>
    <xf numFmtId="167" fontId="38" fillId="26" borderId="22" xfId="44" applyNumberFormat="1" applyFont="1" applyFill="1" applyBorder="1" applyAlignment="1" applyProtection="1">
      <alignment horizontal="center" vertical="center"/>
      <protection hidden="1"/>
    </xf>
    <xf numFmtId="0" fontId="33" fillId="26" borderId="32" xfId="0" applyFont="1" applyFill="1" applyBorder="1" applyAlignment="1">
      <alignment horizontal="center"/>
    </xf>
    <xf numFmtId="0" fontId="33" fillId="26" borderId="83" xfId="0" applyFont="1" applyFill="1" applyBorder="1" applyAlignment="1">
      <alignment horizontal="center"/>
    </xf>
    <xf numFmtId="0" fontId="20" fillId="26" borderId="33" xfId="0" applyFont="1" applyFill="1" applyBorder="1" applyAlignment="1">
      <alignment horizontal="center" vertical="center"/>
    </xf>
    <xf numFmtId="0" fontId="20" fillId="26" borderId="91" xfId="0" applyFont="1" applyFill="1" applyBorder="1" applyAlignment="1">
      <alignment horizontal="center" vertical="center"/>
    </xf>
    <xf numFmtId="0" fontId="20" fillId="26" borderId="77" xfId="0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>
      <alignment horizontal="center" vertical="center"/>
    </xf>
    <xf numFmtId="3" fontId="21" fillId="26" borderId="22" xfId="0" applyNumberFormat="1" applyFont="1" applyFill="1" applyBorder="1" applyAlignment="1">
      <alignment horizontal="center" vertical="center"/>
    </xf>
    <xf numFmtId="0" fontId="40" fillId="28" borderId="49" xfId="0" applyFont="1" applyFill="1" applyBorder="1" applyAlignment="1">
      <alignment horizontal="center" vertical="center"/>
    </xf>
    <xf numFmtId="0" fontId="40" fillId="28" borderId="50" xfId="0" applyFont="1" applyFill="1" applyBorder="1" applyAlignment="1">
      <alignment horizontal="center" vertical="center"/>
    </xf>
    <xf numFmtId="0" fontId="40" fillId="28" borderId="52" xfId="0" applyFont="1" applyFill="1" applyBorder="1" applyAlignment="1">
      <alignment horizontal="center" vertical="center"/>
    </xf>
    <xf numFmtId="0" fontId="25" fillId="26" borderId="49" xfId="0" applyFont="1" applyFill="1" applyBorder="1" applyAlignment="1">
      <alignment horizontal="center" vertical="center" wrapText="1"/>
    </xf>
    <xf numFmtId="0" fontId="25" fillId="26" borderId="51" xfId="0" applyFont="1" applyFill="1" applyBorder="1" applyAlignment="1">
      <alignment horizontal="center" vertical="center" wrapText="1"/>
    </xf>
    <xf numFmtId="0" fontId="31" fillId="24" borderId="0" xfId="0" applyFont="1" applyFill="1" applyAlignment="1">
      <alignment horizontal="left" vertical="center"/>
    </xf>
    <xf numFmtId="0" fontId="21" fillId="25" borderId="11" xfId="0" applyFont="1" applyFill="1" applyBorder="1" applyAlignment="1">
      <alignment vertical="center"/>
    </xf>
    <xf numFmtId="14" fontId="21" fillId="24" borderId="35" xfId="0" applyNumberFormat="1" applyFont="1" applyFill="1" applyBorder="1" applyAlignment="1">
      <alignment horizontal="center" vertical="center"/>
    </xf>
    <xf numFmtId="14" fontId="21" fillId="24" borderId="36" xfId="0" applyNumberFormat="1" applyFont="1" applyFill="1" applyBorder="1" applyAlignment="1">
      <alignment horizontal="center" vertical="center"/>
    </xf>
    <xf numFmtId="14" fontId="21" fillId="24" borderId="17" xfId="0" applyNumberFormat="1" applyFont="1" applyFill="1" applyBorder="1" applyAlignment="1">
      <alignment horizontal="center" vertical="center"/>
    </xf>
    <xf numFmtId="14" fontId="21" fillId="24" borderId="44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0" fontId="23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 wrapText="1"/>
    </xf>
    <xf numFmtId="0" fontId="21" fillId="25" borderId="12" xfId="0" applyFont="1" applyFill="1" applyBorder="1" applyAlignment="1">
      <alignment vertical="center"/>
    </xf>
    <xf numFmtId="0" fontId="23" fillId="24" borderId="0" xfId="0" applyFont="1" applyFill="1" applyAlignment="1">
      <alignment horizontal="center" vertical="center"/>
    </xf>
    <xf numFmtId="0" fontId="33" fillId="26" borderId="84" xfId="0" applyFont="1" applyFill="1" applyBorder="1" applyAlignment="1">
      <alignment horizontal="center"/>
    </xf>
    <xf numFmtId="0" fontId="20" fillId="26" borderId="87" xfId="0" applyFont="1" applyFill="1" applyBorder="1" applyAlignment="1">
      <alignment horizontal="center" vertical="center"/>
    </xf>
    <xf numFmtId="0" fontId="28" fillId="25" borderId="11" xfId="0" applyFont="1" applyFill="1" applyBorder="1" applyAlignment="1">
      <alignment horizontal="left" vertical="center"/>
    </xf>
    <xf numFmtId="0" fontId="37" fillId="24" borderId="0" xfId="0" applyFont="1" applyFill="1" applyAlignment="1">
      <alignment horizontal="center" vertical="top"/>
    </xf>
    <xf numFmtId="0" fontId="37" fillId="24" borderId="0" xfId="0" applyFont="1" applyFill="1" applyAlignment="1">
      <alignment horizontal="left" vertical="top"/>
    </xf>
    <xf numFmtId="14" fontId="21" fillId="24" borderId="25" xfId="0" applyNumberFormat="1" applyFont="1" applyFill="1" applyBorder="1" applyAlignment="1">
      <alignment horizontal="center" vertical="center"/>
    </xf>
    <xf numFmtId="14" fontId="21" fillId="24" borderId="31" xfId="0" applyNumberFormat="1" applyFont="1" applyFill="1" applyBorder="1" applyAlignment="1">
      <alignment horizontal="center" vertical="center"/>
    </xf>
    <xf numFmtId="0" fontId="27" fillId="24" borderId="56" xfId="0" applyFont="1" applyFill="1" applyBorder="1" applyAlignment="1">
      <alignment horizontal="center" vertical="center"/>
    </xf>
    <xf numFmtId="0" fontId="27" fillId="24" borderId="57" xfId="0" applyFont="1" applyFill="1" applyBorder="1" applyAlignment="1">
      <alignment horizontal="center" vertical="center"/>
    </xf>
    <xf numFmtId="0" fontId="27" fillId="24" borderId="58" xfId="0" applyFont="1" applyFill="1" applyBorder="1" applyAlignment="1">
      <alignment horizontal="center" vertical="center"/>
    </xf>
    <xf numFmtId="0" fontId="33" fillId="24" borderId="60" xfId="0" applyFont="1" applyFill="1" applyBorder="1" applyAlignment="1">
      <alignment horizontal="center" vertical="center"/>
    </xf>
    <xf numFmtId="0" fontId="33" fillId="24" borderId="61" xfId="0" applyFont="1" applyFill="1" applyBorder="1" applyAlignment="1">
      <alignment horizontal="center" vertical="center"/>
    </xf>
    <xf numFmtId="0" fontId="33" fillId="24" borderId="62" xfId="0" applyFont="1" applyFill="1" applyBorder="1" applyAlignment="1">
      <alignment horizontal="center" vertical="center"/>
    </xf>
    <xf numFmtId="0" fontId="33" fillId="24" borderId="70" xfId="0" applyFont="1" applyFill="1" applyBorder="1" applyAlignment="1">
      <alignment horizontal="center" vertical="center"/>
    </xf>
    <xf numFmtId="0" fontId="33" fillId="24" borderId="71" xfId="0" applyFont="1" applyFill="1" applyBorder="1" applyAlignment="1">
      <alignment horizontal="center" vertical="center"/>
    </xf>
    <xf numFmtId="0" fontId="33" fillId="24" borderId="72" xfId="0" applyFont="1" applyFill="1" applyBorder="1" applyAlignment="1">
      <alignment horizontal="center" vertical="center"/>
    </xf>
    <xf numFmtId="0" fontId="33" fillId="24" borderId="67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0" fontId="33" fillId="24" borderId="69" xfId="0" applyFont="1" applyFill="1" applyBorder="1" applyAlignment="1">
      <alignment horizontal="center" vertical="center"/>
    </xf>
    <xf numFmtId="0" fontId="27" fillId="24" borderId="54" xfId="0" applyFont="1" applyFill="1" applyBorder="1" applyAlignment="1">
      <alignment horizontal="center" vertical="center"/>
    </xf>
    <xf numFmtId="0" fontId="27" fillId="24" borderId="55" xfId="0" applyFont="1" applyFill="1" applyBorder="1" applyAlignment="1">
      <alignment horizontal="center" vertical="center"/>
    </xf>
    <xf numFmtId="0" fontId="27" fillId="24" borderId="68" xfId="0" applyFont="1" applyFill="1" applyBorder="1" applyAlignment="1">
      <alignment horizontal="center" vertical="center"/>
    </xf>
    <xf numFmtId="0" fontId="27" fillId="24" borderId="67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49" fontId="27" fillId="24" borderId="78" xfId="0" applyNumberFormat="1" applyFont="1" applyFill="1" applyBorder="1" applyAlignment="1">
      <alignment horizontal="center" vertical="center"/>
    </xf>
    <xf numFmtId="49" fontId="27" fillId="24" borderId="79" xfId="0" applyNumberFormat="1" applyFont="1" applyFill="1" applyBorder="1" applyAlignment="1">
      <alignment horizontal="center" vertical="center"/>
    </xf>
    <xf numFmtId="49" fontId="27" fillId="24" borderId="80" xfId="0" applyNumberFormat="1" applyFont="1" applyFill="1" applyBorder="1" applyAlignment="1">
      <alignment horizontal="center" vertical="center"/>
    </xf>
    <xf numFmtId="49" fontId="27" fillId="24" borderId="82" xfId="0" applyNumberFormat="1" applyFont="1" applyFill="1" applyBorder="1" applyAlignment="1">
      <alignment horizontal="center" vertical="center"/>
    </xf>
    <xf numFmtId="49" fontId="27" fillId="24" borderId="37" xfId="0" applyNumberFormat="1" applyFont="1" applyFill="1" applyBorder="1" applyAlignment="1">
      <alignment horizontal="center" vertical="center"/>
    </xf>
    <xf numFmtId="49" fontId="27" fillId="24" borderId="74" xfId="0" applyNumberFormat="1" applyFont="1" applyFill="1" applyBorder="1" applyAlignment="1">
      <alignment horizontal="center" vertical="center"/>
    </xf>
    <xf numFmtId="49" fontId="27" fillId="24" borderId="88" xfId="0" applyNumberFormat="1" applyFont="1" applyFill="1" applyBorder="1" applyAlignment="1">
      <alignment horizontal="center" vertical="center"/>
    </xf>
    <xf numFmtId="49" fontId="27" fillId="24" borderId="89" xfId="0" applyNumberFormat="1" applyFont="1" applyFill="1" applyBorder="1" applyAlignment="1">
      <alignment horizontal="center" vertical="center"/>
    </xf>
    <xf numFmtId="49" fontId="27" fillId="24" borderId="90" xfId="0" applyNumberFormat="1" applyFont="1" applyFill="1" applyBorder="1" applyAlignment="1">
      <alignment horizontal="center" vertical="center"/>
    </xf>
    <xf numFmtId="0" fontId="39" fillId="26" borderId="40" xfId="0" applyFont="1" applyFill="1" applyBorder="1" applyAlignment="1">
      <alignment horizontal="center" vertical="center"/>
    </xf>
    <xf numFmtId="0" fontId="39" fillId="26" borderId="51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3" builtinId="8"/>
    <cellStyle name="Input" xfId="34" xr:uid="{00000000-0005-0000-0000-000021000000}"/>
    <cellStyle name="Komma" xfId="44" builtinId="3"/>
    <cellStyle name="Komma 2" xfId="46" xr:uid="{FB5FB9B6-F9F7-4204-8871-9E22C5C1D820}"/>
    <cellStyle name="Linked Cell" xfId="35" xr:uid="{00000000-0005-0000-0000-000022000000}"/>
    <cellStyle name="Neutral" xfId="36" xr:uid="{00000000-0005-0000-0000-000023000000}"/>
    <cellStyle name="Normal 2" xfId="42" xr:uid="{F3417CC3-E9AF-421A-99F6-68F251ECD8AA}"/>
    <cellStyle name="Note" xfId="37" xr:uid="{00000000-0005-0000-0000-000025000000}"/>
    <cellStyle name="Output" xfId="38" xr:uid="{00000000-0005-0000-0000-000026000000}"/>
    <cellStyle name="Standaard" xfId="0" builtinId="0"/>
    <cellStyle name="Standaard 2" xfId="45" xr:uid="{72F0597F-81EC-44BC-942A-05214D00397B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60">
    <dxf>
      <font>
        <color theme="6" tint="0.79998168889431442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39994506668294322"/>
      </font>
    </dxf>
    <dxf>
      <font>
        <color theme="1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39994506668294322"/>
      </font>
    </dxf>
    <dxf>
      <font>
        <color theme="1"/>
      </font>
    </dxf>
    <dxf>
      <font>
        <color theme="6" tint="0.59996337778862885"/>
      </font>
    </dxf>
    <dxf>
      <font>
        <color theme="6" tint="0.79998168889431442"/>
      </font>
    </dxf>
  </dxfs>
  <tableStyles count="0" defaultTableStyle="TableStyleMedium2" defaultPivotStyle="PivotStyleLight16"/>
  <colors>
    <mruColors>
      <color rgb="FF000080"/>
      <color rgb="FFB0BB17"/>
      <color rgb="FF0070C2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704850</xdr:colOff>
      <xdr:row>0</xdr:row>
      <xdr:rowOff>0</xdr:rowOff>
    </xdr:from>
    <xdr:to>
      <xdr:col>20</xdr:col>
      <xdr:colOff>749877</xdr:colOff>
      <xdr:row>4</xdr:row>
      <xdr:rowOff>212725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6170E0-191E-FE6C-626A-9F8F3847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704850</xdr:colOff>
      <xdr:row>0</xdr:row>
      <xdr:rowOff>0</xdr:rowOff>
    </xdr:from>
    <xdr:to>
      <xdr:col>20</xdr:col>
      <xdr:colOff>749877</xdr:colOff>
      <xdr:row>4</xdr:row>
      <xdr:rowOff>212725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5AA1EE2-7151-40C1-A041-EF768F8A0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0275" y="0"/>
          <a:ext cx="1607127" cy="12033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15</xdr:row>
      <xdr:rowOff>28574</xdr:rowOff>
    </xdr:from>
    <xdr:to>
      <xdr:col>4</xdr:col>
      <xdr:colOff>1238250</xdr:colOff>
      <xdr:row>17</xdr:row>
      <xdr:rowOff>228599</xdr:rowOff>
    </xdr:to>
    <xdr:sp macro="" textlink="">
      <xdr:nvSpPr>
        <xdr:cNvPr id="4" name="Tekstballon: rechthoek 3">
          <a:extLst>
            <a:ext uri="{FF2B5EF4-FFF2-40B4-BE49-F238E27FC236}">
              <a16:creationId xmlns:a16="http://schemas.microsoft.com/office/drawing/2014/main" id="{D0A70F3F-03AD-0165-3E95-72338D6F2317}"/>
            </a:ext>
          </a:extLst>
        </xdr:cNvPr>
        <xdr:cNvSpPr/>
      </xdr:nvSpPr>
      <xdr:spPr>
        <a:xfrm>
          <a:off x="1609725" y="3819524"/>
          <a:ext cx="1190625" cy="752475"/>
        </a:xfrm>
        <a:prstGeom prst="wedgeRectCallout">
          <a:avLst>
            <a:gd name="adj1" fmla="val 2334"/>
            <a:gd name="adj2" fmla="val -106609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Wählen Sie 'geladen' oder 'leer'.</a:t>
          </a:r>
        </a:p>
      </xdr:txBody>
    </xdr:sp>
    <xdr:clientData/>
  </xdr:twoCellAnchor>
  <xdr:twoCellAnchor>
    <xdr:from>
      <xdr:col>4</xdr:col>
      <xdr:colOff>1381124</xdr:colOff>
      <xdr:row>16</xdr:row>
      <xdr:rowOff>247649</xdr:rowOff>
    </xdr:from>
    <xdr:to>
      <xdr:col>5</xdr:col>
      <xdr:colOff>1371600</xdr:colOff>
      <xdr:row>21</xdr:row>
      <xdr:rowOff>66675</xdr:rowOff>
    </xdr:to>
    <xdr:sp macro="" textlink="">
      <xdr:nvSpPr>
        <xdr:cNvPr id="5" name="Tekstballon: rechthoek 4">
          <a:extLst>
            <a:ext uri="{FF2B5EF4-FFF2-40B4-BE49-F238E27FC236}">
              <a16:creationId xmlns:a16="http://schemas.microsoft.com/office/drawing/2014/main" id="{2530B67C-D4E2-18D0-17BB-424EE55DE891}"/>
            </a:ext>
          </a:extLst>
        </xdr:cNvPr>
        <xdr:cNvSpPr/>
      </xdr:nvSpPr>
      <xdr:spPr>
        <a:xfrm>
          <a:off x="2943224" y="4314824"/>
          <a:ext cx="1371601" cy="1200151"/>
        </a:xfrm>
        <a:prstGeom prst="wedgeRectCallout">
          <a:avLst>
            <a:gd name="adj1" fmla="val -1405"/>
            <a:gd name="adj2" fmla="val -14519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Der Abfahrtshafen wird automatisch durch die Ankunft der vorherigen Reise aufgefüllt, außer bei der ersten</a:t>
          </a:r>
        </a:p>
      </xdr:txBody>
    </xdr:sp>
    <xdr:clientData/>
  </xdr:twoCellAnchor>
  <xdr:twoCellAnchor>
    <xdr:from>
      <xdr:col>6</xdr:col>
      <xdr:colOff>142875</xdr:colOff>
      <xdr:row>5</xdr:row>
      <xdr:rowOff>28573</xdr:rowOff>
    </xdr:from>
    <xdr:to>
      <xdr:col>7</xdr:col>
      <xdr:colOff>466725</xdr:colOff>
      <xdr:row>7</xdr:row>
      <xdr:rowOff>104774</xdr:rowOff>
    </xdr:to>
    <xdr:sp macro="" textlink="">
      <xdr:nvSpPr>
        <xdr:cNvPr id="6" name="Tekstballon: rechthoek 5">
          <a:extLst>
            <a:ext uri="{FF2B5EF4-FFF2-40B4-BE49-F238E27FC236}">
              <a16:creationId xmlns:a16="http://schemas.microsoft.com/office/drawing/2014/main" id="{41CCD82C-2899-6ED3-51E0-DD7588AD466E}"/>
            </a:ext>
          </a:extLst>
        </xdr:cNvPr>
        <xdr:cNvSpPr/>
      </xdr:nvSpPr>
      <xdr:spPr>
        <a:xfrm>
          <a:off x="4467225" y="1266823"/>
          <a:ext cx="1704975" cy="666751"/>
        </a:xfrm>
        <a:prstGeom prst="wedgeRectCallout">
          <a:avLst>
            <a:gd name="adj1" fmla="val 100454"/>
            <a:gd name="adj2" fmla="val 18408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Geben Sie A, B und C ein und der Verbrauch wird berechnet</a:t>
          </a:r>
        </a:p>
      </xdr:txBody>
    </xdr:sp>
    <xdr:clientData/>
  </xdr:twoCellAnchor>
  <xdr:twoCellAnchor>
    <xdr:from>
      <xdr:col>9</xdr:col>
      <xdr:colOff>723901</xdr:colOff>
      <xdr:row>0</xdr:row>
      <xdr:rowOff>57149</xdr:rowOff>
    </xdr:from>
    <xdr:to>
      <xdr:col>13</xdr:col>
      <xdr:colOff>704851</xdr:colOff>
      <xdr:row>2</xdr:row>
      <xdr:rowOff>180974</xdr:rowOff>
    </xdr:to>
    <xdr:sp macro="" textlink="">
      <xdr:nvSpPr>
        <xdr:cNvPr id="7" name="Tekstballon: rechthoek 6">
          <a:extLst>
            <a:ext uri="{FF2B5EF4-FFF2-40B4-BE49-F238E27FC236}">
              <a16:creationId xmlns:a16="http://schemas.microsoft.com/office/drawing/2014/main" id="{6CE2AEF4-5BAE-C502-497F-9D5CB4800E0E}"/>
            </a:ext>
          </a:extLst>
        </xdr:cNvPr>
        <xdr:cNvSpPr/>
      </xdr:nvSpPr>
      <xdr:spPr>
        <a:xfrm>
          <a:off x="7458076" y="57149"/>
          <a:ext cx="2038350" cy="619125"/>
        </a:xfrm>
        <a:prstGeom prst="wedgeRectCallout">
          <a:avLst>
            <a:gd name="adj1" fmla="val -69194"/>
            <a:gd name="adj2" fmla="val 126725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Wählen Sie einen Brennstoff. Der Emissionsfaktor erscheint automatisch in rot</a:t>
          </a:r>
        </a:p>
      </xdr:txBody>
    </xdr:sp>
    <xdr:clientData/>
  </xdr:twoCellAnchor>
  <xdr:twoCellAnchor>
    <xdr:from>
      <xdr:col>13</xdr:col>
      <xdr:colOff>977901</xdr:colOff>
      <xdr:row>16</xdr:row>
      <xdr:rowOff>225425</xdr:rowOff>
    </xdr:from>
    <xdr:to>
      <xdr:col>17</xdr:col>
      <xdr:colOff>666751</xdr:colOff>
      <xdr:row>21</xdr:row>
      <xdr:rowOff>209550</xdr:rowOff>
    </xdr:to>
    <xdr:sp macro="" textlink="">
      <xdr:nvSpPr>
        <xdr:cNvPr id="8" name="Tekstballon: rechthoek 7">
          <a:extLst>
            <a:ext uri="{FF2B5EF4-FFF2-40B4-BE49-F238E27FC236}">
              <a16:creationId xmlns:a16="http://schemas.microsoft.com/office/drawing/2014/main" id="{28BEF550-4C96-0D28-445D-89FD87750E9B}"/>
            </a:ext>
          </a:extLst>
        </xdr:cNvPr>
        <xdr:cNvSpPr/>
      </xdr:nvSpPr>
      <xdr:spPr>
        <a:xfrm>
          <a:off x="9769476" y="4292600"/>
          <a:ext cx="3041650" cy="1365250"/>
        </a:xfrm>
        <a:prstGeom prst="wedgeRectCallout">
          <a:avLst>
            <a:gd name="adj1" fmla="val -38246"/>
            <a:gd name="adj2" fmla="val -1202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* Wenn Sie unter Typ in Spalte E 'geladen' wählen, wird das Feld 'Leerkilometer' ausgegraut, da es nicht benötigt wird. * Wenn Sie unter Typ in Spalte E 'leer' wählen, werden die Felder 'Kilometer geladen', 'Tonnen transportiert' und 'Tonnen x km' ausgegraut, da sie dann nicht mehr relevant sind </a:t>
          </a:r>
        </a:p>
      </xdr:txBody>
    </xdr:sp>
    <xdr:clientData/>
  </xdr:twoCellAnchor>
  <xdr:twoCellAnchor>
    <xdr:from>
      <xdr:col>17</xdr:col>
      <xdr:colOff>171450</xdr:colOff>
      <xdr:row>1</xdr:row>
      <xdr:rowOff>209550</xdr:rowOff>
    </xdr:from>
    <xdr:to>
      <xdr:col>19</xdr:col>
      <xdr:colOff>428625</xdr:colOff>
      <xdr:row>5</xdr:row>
      <xdr:rowOff>69723</xdr:rowOff>
    </xdr:to>
    <xdr:sp macro="" textlink="">
      <xdr:nvSpPr>
        <xdr:cNvPr id="9" name="Tekstballon: rechthoek 8">
          <a:extLst>
            <a:ext uri="{FF2B5EF4-FFF2-40B4-BE49-F238E27FC236}">
              <a16:creationId xmlns:a16="http://schemas.microsoft.com/office/drawing/2014/main" id="{219F74DF-75E2-0B77-FD59-4E6700EF0F4F}"/>
            </a:ext>
          </a:extLst>
        </xdr:cNvPr>
        <xdr:cNvSpPr/>
      </xdr:nvSpPr>
      <xdr:spPr>
        <a:xfrm>
          <a:off x="12315825" y="457200"/>
          <a:ext cx="1819275" cy="850773"/>
        </a:xfrm>
        <a:prstGeom prst="wedgeRectCallout">
          <a:avLst>
            <a:gd name="adj1" fmla="val 43925"/>
            <a:gd name="adj2" fmla="val 101368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Nichts ausfüllen, automatische Berechnungen abhängig von 'geladen' oder 'leer'</a:t>
          </a:r>
        </a:p>
      </xdr:txBody>
    </xdr:sp>
    <xdr:clientData/>
  </xdr:twoCellAnchor>
  <xdr:twoCellAnchor>
    <xdr:from>
      <xdr:col>17</xdr:col>
      <xdr:colOff>755650</xdr:colOff>
      <xdr:row>13</xdr:row>
      <xdr:rowOff>187325</xdr:rowOff>
    </xdr:from>
    <xdr:to>
      <xdr:col>19</xdr:col>
      <xdr:colOff>28575</xdr:colOff>
      <xdr:row>15</xdr:row>
      <xdr:rowOff>266700</xdr:rowOff>
    </xdr:to>
    <xdr:sp macro="" textlink="">
      <xdr:nvSpPr>
        <xdr:cNvPr id="10" name="Tekstballon: rechthoek 9">
          <a:extLst>
            <a:ext uri="{FF2B5EF4-FFF2-40B4-BE49-F238E27FC236}">
              <a16:creationId xmlns:a16="http://schemas.microsoft.com/office/drawing/2014/main" id="{E95A680C-9F02-11CD-A04E-4D536178041F}"/>
            </a:ext>
          </a:extLst>
        </xdr:cNvPr>
        <xdr:cNvSpPr/>
      </xdr:nvSpPr>
      <xdr:spPr>
        <a:xfrm>
          <a:off x="12900025" y="3425825"/>
          <a:ext cx="835025" cy="631825"/>
        </a:xfrm>
        <a:prstGeom prst="wedgeRectCallout">
          <a:avLst>
            <a:gd name="adj1" fmla="val -4482"/>
            <a:gd name="adj2" fmla="val -95793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Liter x Emissions-faktor</a:t>
          </a:r>
        </a:p>
      </xdr:txBody>
    </xdr:sp>
    <xdr:clientData/>
  </xdr:twoCellAnchor>
  <xdr:twoCellAnchor>
    <xdr:from>
      <xdr:col>18</xdr:col>
      <xdr:colOff>695325</xdr:colOff>
      <xdr:row>15</xdr:row>
      <xdr:rowOff>209550</xdr:rowOff>
    </xdr:from>
    <xdr:to>
      <xdr:col>20</xdr:col>
      <xdr:colOff>133350</xdr:colOff>
      <xdr:row>18</xdr:row>
      <xdr:rowOff>200025</xdr:rowOff>
    </xdr:to>
    <xdr:sp macro="" textlink="">
      <xdr:nvSpPr>
        <xdr:cNvPr id="11" name="Tekstballon: rechthoek 10">
          <a:extLst>
            <a:ext uri="{FF2B5EF4-FFF2-40B4-BE49-F238E27FC236}">
              <a16:creationId xmlns:a16="http://schemas.microsoft.com/office/drawing/2014/main" id="{CDB740A1-8B10-B70D-CAFD-C99DE4BF3F3A}"/>
            </a:ext>
          </a:extLst>
        </xdr:cNvPr>
        <xdr:cNvSpPr/>
      </xdr:nvSpPr>
      <xdr:spPr>
        <a:xfrm>
          <a:off x="13620750" y="4000500"/>
          <a:ext cx="1000125" cy="819150"/>
        </a:xfrm>
        <a:prstGeom prst="wedgeRectCallout">
          <a:avLst>
            <a:gd name="adj1" fmla="val -11429"/>
            <a:gd name="adj2" fmla="val -129760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geteilt durch transportierte Tonnen</a:t>
          </a:r>
        </a:p>
      </xdr:txBody>
    </xdr:sp>
    <xdr:clientData/>
  </xdr:twoCellAnchor>
  <xdr:twoCellAnchor>
    <xdr:from>
      <xdr:col>19</xdr:col>
      <xdr:colOff>600076</xdr:colOff>
      <xdr:row>20</xdr:row>
      <xdr:rowOff>142876</xdr:rowOff>
    </xdr:from>
    <xdr:to>
      <xdr:col>20</xdr:col>
      <xdr:colOff>619125</xdr:colOff>
      <xdr:row>24</xdr:row>
      <xdr:rowOff>85726</xdr:rowOff>
    </xdr:to>
    <xdr:sp macro="" textlink="">
      <xdr:nvSpPr>
        <xdr:cNvPr id="12" name="Tekstballon: rechthoek 11">
          <a:extLst>
            <a:ext uri="{FF2B5EF4-FFF2-40B4-BE49-F238E27FC236}">
              <a16:creationId xmlns:a16="http://schemas.microsoft.com/office/drawing/2014/main" id="{C2A1B8A4-B261-8DD8-718B-4D8BB462D94E}"/>
            </a:ext>
          </a:extLst>
        </xdr:cNvPr>
        <xdr:cNvSpPr/>
      </xdr:nvSpPr>
      <xdr:spPr>
        <a:xfrm>
          <a:off x="14306551" y="5314951"/>
          <a:ext cx="800099" cy="1047750"/>
        </a:xfrm>
        <a:prstGeom prst="wedgeRectCallout">
          <a:avLst>
            <a:gd name="adj1" fmla="val 34409"/>
            <a:gd name="adj2" fmla="val -22427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geteilt durch Tonnen-kilometer</a:t>
          </a:r>
        </a:p>
      </xdr:txBody>
    </xdr:sp>
    <xdr:clientData/>
  </xdr:twoCellAnchor>
  <xdr:twoCellAnchor>
    <xdr:from>
      <xdr:col>7</xdr:col>
      <xdr:colOff>9526</xdr:colOff>
      <xdr:row>16</xdr:row>
      <xdr:rowOff>247649</xdr:rowOff>
    </xdr:from>
    <xdr:to>
      <xdr:col>9</xdr:col>
      <xdr:colOff>657225</xdr:colOff>
      <xdr:row>19</xdr:row>
      <xdr:rowOff>257174</xdr:rowOff>
    </xdr:to>
    <xdr:sp macro="" textlink="">
      <xdr:nvSpPr>
        <xdr:cNvPr id="13" name="Tekstballon: rechthoek 12">
          <a:extLst>
            <a:ext uri="{FF2B5EF4-FFF2-40B4-BE49-F238E27FC236}">
              <a16:creationId xmlns:a16="http://schemas.microsoft.com/office/drawing/2014/main" id="{4DA99B97-F522-DEC5-376A-B3F936CFD24A}"/>
            </a:ext>
          </a:extLst>
        </xdr:cNvPr>
        <xdr:cNvSpPr/>
      </xdr:nvSpPr>
      <xdr:spPr>
        <a:xfrm>
          <a:off x="5715001" y="4314824"/>
          <a:ext cx="1676399" cy="838200"/>
        </a:xfrm>
        <a:prstGeom prst="wedgeRectCallout">
          <a:avLst>
            <a:gd name="adj1" fmla="val -19340"/>
            <a:gd name="adj2" fmla="val -183064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'Inhalt Bunker Start Reise' wird automatisch durch 'Inhalt Bunker Ende Reise' gefüllt</a:t>
          </a:r>
        </a:p>
      </xdr:txBody>
    </xdr:sp>
    <xdr:clientData/>
  </xdr:twoCellAnchor>
  <xdr:twoCellAnchor>
    <xdr:from>
      <xdr:col>11</xdr:col>
      <xdr:colOff>66675</xdr:colOff>
      <xdr:row>16</xdr:row>
      <xdr:rowOff>247649</xdr:rowOff>
    </xdr:from>
    <xdr:to>
      <xdr:col>13</xdr:col>
      <xdr:colOff>876300</xdr:colOff>
      <xdr:row>18</xdr:row>
      <xdr:rowOff>9524</xdr:rowOff>
    </xdr:to>
    <xdr:sp macro="" textlink="">
      <xdr:nvSpPr>
        <xdr:cNvPr id="14" name="Tekstballon: rechthoek 13">
          <a:extLst>
            <a:ext uri="{FF2B5EF4-FFF2-40B4-BE49-F238E27FC236}">
              <a16:creationId xmlns:a16="http://schemas.microsoft.com/office/drawing/2014/main" id="{E1E33D02-30BE-41C1-3A1E-27E9CF20C7BE}"/>
            </a:ext>
          </a:extLst>
        </xdr:cNvPr>
        <xdr:cNvSpPr/>
      </xdr:nvSpPr>
      <xdr:spPr>
        <a:xfrm>
          <a:off x="7829550" y="4314824"/>
          <a:ext cx="1838325" cy="314325"/>
        </a:xfrm>
        <a:prstGeom prst="wedgeRectCallout">
          <a:avLst>
            <a:gd name="adj1" fmla="val 29567"/>
            <a:gd name="adj2" fmla="val -386041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Automatische Berechnung</a:t>
          </a:r>
        </a:p>
      </xdr:txBody>
    </xdr:sp>
    <xdr:clientData/>
  </xdr:twoCellAnchor>
  <xdr:twoCellAnchor>
    <xdr:from>
      <xdr:col>6</xdr:col>
      <xdr:colOff>238125</xdr:colOff>
      <xdr:row>13</xdr:row>
      <xdr:rowOff>142875</xdr:rowOff>
    </xdr:from>
    <xdr:to>
      <xdr:col>6</xdr:col>
      <xdr:colOff>981075</xdr:colOff>
      <xdr:row>14</xdr:row>
      <xdr:rowOff>133350</xdr:rowOff>
    </xdr:to>
    <xdr:sp macro="" textlink="">
      <xdr:nvSpPr>
        <xdr:cNvPr id="15" name="Tekstballon: rechthoek 14">
          <a:extLst>
            <a:ext uri="{FF2B5EF4-FFF2-40B4-BE49-F238E27FC236}">
              <a16:creationId xmlns:a16="http://schemas.microsoft.com/office/drawing/2014/main" id="{A8A54EE8-B882-F5C2-ECDA-D6FB4791E775}"/>
            </a:ext>
          </a:extLst>
        </xdr:cNvPr>
        <xdr:cNvSpPr/>
      </xdr:nvSpPr>
      <xdr:spPr>
        <a:xfrm>
          <a:off x="4562475" y="3381375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Ausfüllen</a:t>
          </a:r>
        </a:p>
      </xdr:txBody>
    </xdr:sp>
    <xdr:clientData/>
  </xdr:twoCellAnchor>
  <xdr:twoCellAnchor>
    <xdr:from>
      <xdr:col>11</xdr:col>
      <xdr:colOff>123825</xdr:colOff>
      <xdr:row>13</xdr:row>
      <xdr:rowOff>142875</xdr:rowOff>
    </xdr:from>
    <xdr:to>
      <xdr:col>12</xdr:col>
      <xdr:colOff>352425</xdr:colOff>
      <xdr:row>14</xdr:row>
      <xdr:rowOff>133350</xdr:rowOff>
    </xdr:to>
    <xdr:sp macro="" textlink="">
      <xdr:nvSpPr>
        <xdr:cNvPr id="16" name="Tekstballon: rechthoek 15">
          <a:extLst>
            <a:ext uri="{FF2B5EF4-FFF2-40B4-BE49-F238E27FC236}">
              <a16:creationId xmlns:a16="http://schemas.microsoft.com/office/drawing/2014/main" id="{2110EAA3-0787-7797-6C8D-F2B9F7F1B95A}"/>
            </a:ext>
          </a:extLst>
        </xdr:cNvPr>
        <xdr:cNvSpPr/>
      </xdr:nvSpPr>
      <xdr:spPr>
        <a:xfrm>
          <a:off x="7886700" y="3381375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Ausfüllen</a:t>
          </a:r>
        </a:p>
      </xdr:txBody>
    </xdr:sp>
    <xdr:clientData/>
  </xdr:twoCellAnchor>
  <xdr:twoCellAnchor>
    <xdr:from>
      <xdr:col>9</xdr:col>
      <xdr:colOff>114300</xdr:colOff>
      <xdr:row>13</xdr:row>
      <xdr:rowOff>142875</xdr:rowOff>
    </xdr:from>
    <xdr:to>
      <xdr:col>9</xdr:col>
      <xdr:colOff>857250</xdr:colOff>
      <xdr:row>14</xdr:row>
      <xdr:rowOff>133350</xdr:rowOff>
    </xdr:to>
    <xdr:sp macro="" textlink="">
      <xdr:nvSpPr>
        <xdr:cNvPr id="17" name="Tekstballon: rechthoek 16">
          <a:extLst>
            <a:ext uri="{FF2B5EF4-FFF2-40B4-BE49-F238E27FC236}">
              <a16:creationId xmlns:a16="http://schemas.microsoft.com/office/drawing/2014/main" id="{92D057B6-13F5-4C0A-1D60-CA0D98A449D1}"/>
            </a:ext>
          </a:extLst>
        </xdr:cNvPr>
        <xdr:cNvSpPr/>
      </xdr:nvSpPr>
      <xdr:spPr>
        <a:xfrm>
          <a:off x="6848475" y="3381375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Ausfüllen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A657-787B-485D-859C-80314D58FDD4}">
  <sheetPr codeName="Blad2">
    <pageSetUpPr fitToPage="1"/>
  </sheetPr>
  <dimension ref="A1:AK60"/>
  <sheetViews>
    <sheetView showGridLines="0" showRowColHeaders="0" showZeros="0" tabSelected="1" zoomScaleNormal="100" zoomScaleSheetLayoutView="100" workbookViewId="0">
      <selection activeCell="Q3" sqref="Q3"/>
    </sheetView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15" width="11.7109375" style="5" customWidth="1"/>
    <col min="16" max="16" width="12.140625" style="5" customWidth="1"/>
    <col min="17" max="20" width="11.7109375" style="5" customWidth="1"/>
    <col min="21" max="21" width="11.7109375" style="6" customWidth="1"/>
    <col min="22" max="23" width="11.7109375" style="147" hidden="1" customWidth="1"/>
    <col min="24" max="27" width="15.7109375" style="147" hidden="1" customWidth="1"/>
    <col min="28" max="28" width="9.140625" style="147" hidden="1" customWidth="1"/>
    <col min="29" max="30" width="9.140625" style="127" hidden="1" customWidth="1"/>
    <col min="31" max="31" width="9.140625" style="6" hidden="1" customWidth="1"/>
    <col min="32" max="33" width="0" style="137" hidden="1" customWidth="1"/>
    <col min="34" max="37" width="9.140625" style="137"/>
    <col min="38" max="16384" width="9.140625" style="6"/>
  </cols>
  <sheetData>
    <row r="1" spans="1:37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 t="s">
        <v>0</v>
      </c>
      <c r="O1" s="4"/>
      <c r="P1" s="4"/>
      <c r="Q1" s="4"/>
      <c r="R1" s="4"/>
      <c r="S1" s="4"/>
      <c r="T1" s="4"/>
      <c r="U1" s="3"/>
    </row>
    <row r="2" spans="1:37" ht="20.100000000000001" customHeight="1" x14ac:dyDescent="0.2">
      <c r="B2" s="185" t="s">
        <v>31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4" t="s">
        <v>0</v>
      </c>
      <c r="P2" s="4"/>
      <c r="Q2" s="4"/>
      <c r="R2" s="4"/>
      <c r="S2" s="4"/>
      <c r="T2" s="4"/>
      <c r="U2" s="3"/>
    </row>
    <row r="3" spans="1:37" ht="20.100000000000001" customHeight="1" x14ac:dyDescent="0.2">
      <c r="B3" s="192"/>
      <c r="C3" s="192"/>
      <c r="D3" s="192"/>
      <c r="E3" s="192"/>
      <c r="F3" s="192"/>
      <c r="G3" s="192"/>
      <c r="H3" s="192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3"/>
    </row>
    <row r="4" spans="1:37" s="7" customFormat="1" ht="20.100000000000001" customHeight="1" x14ac:dyDescent="0.2">
      <c r="A4" s="2"/>
      <c r="B4" s="193" t="s">
        <v>32</v>
      </c>
      <c r="C4" s="193" t="s">
        <v>2</v>
      </c>
      <c r="D4" s="15" t="s">
        <v>1</v>
      </c>
      <c r="E4" s="186"/>
      <c r="F4" s="186"/>
      <c r="G4" s="186"/>
      <c r="H4" s="16" t="s">
        <v>12</v>
      </c>
      <c r="I4" s="10" t="s">
        <v>1</v>
      </c>
      <c r="J4" s="199"/>
      <c r="K4" s="199"/>
      <c r="L4" s="199"/>
      <c r="M4" s="199"/>
      <c r="N4" s="199"/>
      <c r="O4" s="2"/>
      <c r="P4" s="1"/>
      <c r="Q4" s="1"/>
      <c r="R4" s="1"/>
      <c r="S4" s="2"/>
      <c r="T4" s="1"/>
      <c r="U4" s="2"/>
      <c r="V4" s="148"/>
      <c r="W4" s="148"/>
      <c r="X4" s="148"/>
      <c r="Y4" s="148"/>
      <c r="Z4" s="148"/>
      <c r="AA4" s="148"/>
      <c r="AB4" s="148"/>
      <c r="AC4" s="128"/>
      <c r="AD4" s="128"/>
      <c r="AF4" s="142"/>
      <c r="AG4" s="142"/>
      <c r="AH4" s="142"/>
      <c r="AI4" s="142"/>
      <c r="AJ4" s="142"/>
      <c r="AK4" s="142"/>
    </row>
    <row r="5" spans="1:37" s="7" customFormat="1" ht="20.100000000000001" customHeight="1" x14ac:dyDescent="0.2">
      <c r="A5" s="2"/>
      <c r="B5" s="194" t="s">
        <v>33</v>
      </c>
      <c r="C5" s="194" t="s">
        <v>11</v>
      </c>
      <c r="D5" s="15" t="s">
        <v>1</v>
      </c>
      <c r="E5" s="195"/>
      <c r="F5" s="195"/>
      <c r="G5" s="195"/>
      <c r="H5" s="16" t="s">
        <v>34</v>
      </c>
      <c r="I5" s="10" t="s">
        <v>1</v>
      </c>
      <c r="J5" s="38" t="s">
        <v>65</v>
      </c>
      <c r="K5" s="18" t="s">
        <v>13</v>
      </c>
      <c r="L5" s="17">
        <f>IF(J5="Diesel (fossil)",2.657,2.471)</f>
        <v>2.657</v>
      </c>
      <c r="M5" s="121" t="s">
        <v>19</v>
      </c>
      <c r="N5" s="121"/>
      <c r="O5" s="2"/>
      <c r="P5" s="115"/>
      <c r="Q5" s="1"/>
      <c r="R5" s="1"/>
      <c r="S5" s="1"/>
      <c r="T5" s="1"/>
      <c r="U5" s="2"/>
      <c r="V5" s="148"/>
      <c r="W5" s="148"/>
      <c r="X5" s="148"/>
      <c r="Y5" s="148"/>
      <c r="Z5" s="148"/>
      <c r="AA5" s="148"/>
      <c r="AB5" s="148"/>
      <c r="AC5" s="128"/>
      <c r="AD5" s="128"/>
      <c r="AF5" s="142"/>
      <c r="AG5" s="142"/>
      <c r="AH5" s="142"/>
      <c r="AI5" s="142"/>
      <c r="AJ5" s="142"/>
      <c r="AK5" s="142"/>
    </row>
    <row r="6" spans="1:37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2"/>
      <c r="V6" s="148"/>
      <c r="W6" s="148"/>
      <c r="X6" s="148"/>
      <c r="Y6" s="148"/>
      <c r="Z6" s="148"/>
      <c r="AA6" s="148"/>
      <c r="AB6" s="148"/>
      <c r="AC6" s="128"/>
      <c r="AD6" s="128"/>
      <c r="AF6" s="142"/>
      <c r="AG6" s="142"/>
      <c r="AH6" s="142"/>
      <c r="AI6" s="142"/>
      <c r="AJ6" s="142"/>
      <c r="AK6" s="142"/>
    </row>
    <row r="7" spans="1:37" s="9" customFormat="1" ht="27" customHeight="1" x14ac:dyDescent="0.2">
      <c r="A7" s="13"/>
      <c r="C7" s="10"/>
      <c r="D7" s="10"/>
      <c r="E7" s="165" t="s">
        <v>36</v>
      </c>
      <c r="F7" s="166"/>
      <c r="G7" s="167"/>
      <c r="H7" s="165" t="s">
        <v>37</v>
      </c>
      <c r="I7" s="166"/>
      <c r="J7" s="166"/>
      <c r="K7" s="166"/>
      <c r="L7" s="166"/>
      <c r="M7" s="166"/>
      <c r="N7" s="167"/>
      <c r="O7" s="165" t="s">
        <v>38</v>
      </c>
      <c r="P7" s="166"/>
      <c r="Q7" s="166"/>
      <c r="R7" s="166"/>
      <c r="S7" s="165" t="s">
        <v>39</v>
      </c>
      <c r="T7" s="166"/>
      <c r="U7" s="167"/>
      <c r="V7" s="149"/>
      <c r="W7" s="149"/>
      <c r="X7" s="149"/>
      <c r="Y7" s="149"/>
      <c r="Z7" s="149"/>
      <c r="AA7" s="149"/>
      <c r="AB7" s="149"/>
      <c r="AC7" s="129"/>
      <c r="AD7" s="129"/>
      <c r="AF7" s="143"/>
      <c r="AG7" s="143"/>
      <c r="AH7" s="143"/>
      <c r="AI7" s="143"/>
      <c r="AJ7" s="143"/>
      <c r="AK7" s="143"/>
    </row>
    <row r="8" spans="1:37" s="8" customFormat="1" ht="15" customHeight="1" x14ac:dyDescent="0.2">
      <c r="A8" s="1"/>
      <c r="B8" s="19"/>
      <c r="C8" s="19"/>
      <c r="D8" s="19"/>
      <c r="E8" s="223" t="s">
        <v>35</v>
      </c>
      <c r="F8" s="226" t="s">
        <v>41</v>
      </c>
      <c r="G8" s="229" t="s">
        <v>42</v>
      </c>
      <c r="H8" s="173" t="s">
        <v>3</v>
      </c>
      <c r="I8" s="174"/>
      <c r="J8" s="197" t="s">
        <v>4</v>
      </c>
      <c r="K8" s="174"/>
      <c r="L8" s="197" t="s">
        <v>5</v>
      </c>
      <c r="M8" s="174"/>
      <c r="N8" s="106" t="s">
        <v>17</v>
      </c>
      <c r="O8" s="107"/>
      <c r="P8" s="108" t="s">
        <v>9</v>
      </c>
      <c r="Q8" s="108" t="s">
        <v>10</v>
      </c>
      <c r="R8" s="116" t="s">
        <v>16</v>
      </c>
      <c r="S8" s="101" t="s">
        <v>0</v>
      </c>
      <c r="T8" s="139" t="s">
        <v>56</v>
      </c>
      <c r="U8" s="26" t="s">
        <v>56</v>
      </c>
      <c r="V8" s="148"/>
      <c r="W8" s="148"/>
      <c r="X8" s="148"/>
      <c r="Y8" s="148"/>
      <c r="Z8" s="148"/>
      <c r="AA8" s="148"/>
      <c r="AB8" s="148"/>
      <c r="AC8" s="123"/>
      <c r="AD8" s="123"/>
      <c r="AF8" s="144"/>
      <c r="AG8" s="144"/>
      <c r="AH8" s="144"/>
      <c r="AI8" s="144"/>
      <c r="AJ8" s="144"/>
      <c r="AK8" s="144"/>
    </row>
    <row r="9" spans="1:37" s="8" customFormat="1" ht="15" customHeight="1" x14ac:dyDescent="0.2">
      <c r="A9" s="1"/>
      <c r="B9" s="19"/>
      <c r="C9" s="19"/>
      <c r="D9" s="19"/>
      <c r="E9" s="224"/>
      <c r="F9" s="227"/>
      <c r="G9" s="230"/>
      <c r="H9" s="175" t="s">
        <v>43</v>
      </c>
      <c r="I9" s="171"/>
      <c r="J9" s="138" t="s">
        <v>46</v>
      </c>
      <c r="K9" s="136"/>
      <c r="L9" s="170" t="s">
        <v>43</v>
      </c>
      <c r="M9" s="171"/>
      <c r="N9" s="86"/>
      <c r="O9" s="97"/>
      <c r="P9" s="99" t="s">
        <v>0</v>
      </c>
      <c r="Q9" s="99" t="s">
        <v>53</v>
      </c>
      <c r="R9" s="117" t="s">
        <v>55</v>
      </c>
      <c r="S9" s="102" t="s">
        <v>56</v>
      </c>
      <c r="T9" s="104" t="s">
        <v>57</v>
      </c>
      <c r="U9" s="26" t="s">
        <v>59</v>
      </c>
      <c r="V9" s="148"/>
      <c r="W9" s="148"/>
      <c r="X9" s="148"/>
      <c r="Y9" s="148"/>
      <c r="Z9" s="148"/>
      <c r="AA9" s="148"/>
      <c r="AB9" s="148"/>
      <c r="AC9" s="123"/>
      <c r="AD9" s="123"/>
      <c r="AF9" s="144"/>
      <c r="AG9" s="144"/>
      <c r="AH9" s="144"/>
      <c r="AI9" s="144"/>
      <c r="AJ9" s="144"/>
      <c r="AK9" s="144"/>
    </row>
    <row r="10" spans="1:37" s="7" customFormat="1" ht="15" x14ac:dyDescent="0.2">
      <c r="A10" s="2"/>
      <c r="B10" s="19"/>
      <c r="C10" s="196"/>
      <c r="D10" s="196"/>
      <c r="E10" s="224"/>
      <c r="F10" s="227"/>
      <c r="G10" s="230"/>
      <c r="H10" s="175" t="s">
        <v>44</v>
      </c>
      <c r="I10" s="171"/>
      <c r="J10" s="170" t="s">
        <v>47</v>
      </c>
      <c r="K10" s="171"/>
      <c r="L10" s="170" t="s">
        <v>44</v>
      </c>
      <c r="M10" s="171"/>
      <c r="N10" s="86" t="s">
        <v>49</v>
      </c>
      <c r="O10" s="98" t="s">
        <v>50</v>
      </c>
      <c r="P10" s="99" t="s">
        <v>50</v>
      </c>
      <c r="Q10" s="99" t="s">
        <v>54</v>
      </c>
      <c r="R10" s="117" t="s">
        <v>15</v>
      </c>
      <c r="S10" s="102" t="s">
        <v>36</v>
      </c>
      <c r="T10" s="104" t="s">
        <v>58</v>
      </c>
      <c r="U10" s="26" t="s">
        <v>20</v>
      </c>
      <c r="V10" s="148"/>
      <c r="W10" s="148"/>
      <c r="X10" s="148"/>
      <c r="Y10" s="148"/>
      <c r="Z10" s="148"/>
      <c r="AA10" s="148"/>
      <c r="AB10" s="148"/>
      <c r="AC10" s="128"/>
      <c r="AD10" s="128"/>
      <c r="AF10" s="142"/>
      <c r="AG10" s="142"/>
      <c r="AH10" s="142"/>
      <c r="AI10" s="142"/>
      <c r="AJ10" s="142"/>
      <c r="AK10" s="142"/>
    </row>
    <row r="11" spans="1:37" s="21" customFormat="1" ht="15" customHeight="1" thickBot="1" x14ac:dyDescent="0.25">
      <c r="A11" s="20"/>
      <c r="B11" s="19" t="s">
        <v>0</v>
      </c>
      <c r="C11" s="191" t="s">
        <v>0</v>
      </c>
      <c r="D11" s="191"/>
      <c r="E11" s="225"/>
      <c r="F11" s="228"/>
      <c r="G11" s="231"/>
      <c r="H11" s="176" t="s">
        <v>45</v>
      </c>
      <c r="I11" s="177"/>
      <c r="J11" s="198" t="s">
        <v>36</v>
      </c>
      <c r="K11" s="177"/>
      <c r="L11" s="170" t="s">
        <v>48</v>
      </c>
      <c r="M11" s="171"/>
      <c r="N11" s="86" t="s">
        <v>36</v>
      </c>
      <c r="O11" s="98" t="s">
        <v>51</v>
      </c>
      <c r="P11" s="99" t="s">
        <v>52</v>
      </c>
      <c r="Q11" s="100" t="s">
        <v>55</v>
      </c>
      <c r="R11" s="117" t="s">
        <v>18</v>
      </c>
      <c r="S11" s="103" t="s">
        <v>6</v>
      </c>
      <c r="T11" s="105" t="s">
        <v>6</v>
      </c>
      <c r="U11" s="26" t="s">
        <v>7</v>
      </c>
      <c r="V11" s="150"/>
      <c r="W11" s="150"/>
      <c r="X11" s="150"/>
      <c r="Y11" s="150"/>
      <c r="Z11" s="150"/>
      <c r="AA11" s="150"/>
      <c r="AB11" s="150"/>
      <c r="AC11" s="130"/>
      <c r="AD11" s="130"/>
      <c r="AF11" s="145"/>
      <c r="AG11" s="145"/>
      <c r="AH11" s="145"/>
      <c r="AI11" s="145"/>
      <c r="AJ11" s="145"/>
      <c r="AK11" s="145"/>
    </row>
    <row r="12" spans="1:37" s="87" customFormat="1" ht="29.25" customHeight="1" thickBot="1" x14ac:dyDescent="0.25">
      <c r="B12" s="88" t="s">
        <v>8</v>
      </c>
      <c r="C12" s="222" t="s">
        <v>60</v>
      </c>
      <c r="D12" s="222"/>
      <c r="E12" s="91" t="s">
        <v>61</v>
      </c>
      <c r="F12" s="92" t="s">
        <v>63</v>
      </c>
      <c r="G12" s="89" t="s">
        <v>62</v>
      </c>
      <c r="H12" s="183" t="s">
        <v>63</v>
      </c>
      <c r="I12" s="184"/>
      <c r="J12" s="232" t="s">
        <v>62</v>
      </c>
      <c r="K12" s="233"/>
      <c r="L12" s="232" t="s">
        <v>62</v>
      </c>
      <c r="M12" s="233"/>
      <c r="N12" s="90" t="s">
        <v>64</v>
      </c>
      <c r="O12" s="133" t="s">
        <v>62</v>
      </c>
      <c r="P12" s="135" t="s">
        <v>62</v>
      </c>
      <c r="Q12" s="134" t="s">
        <v>62</v>
      </c>
      <c r="R12" s="132" t="s">
        <v>64</v>
      </c>
      <c r="S12" s="180" t="s">
        <v>64</v>
      </c>
      <c r="T12" s="181"/>
      <c r="U12" s="182"/>
      <c r="V12" s="151" t="s">
        <v>22</v>
      </c>
      <c r="W12" s="151" t="s">
        <v>23</v>
      </c>
      <c r="X12" s="151" t="s">
        <v>24</v>
      </c>
      <c r="Y12" s="151" t="s">
        <v>25</v>
      </c>
      <c r="Z12" s="151" t="s">
        <v>26</v>
      </c>
      <c r="AA12" s="151" t="s">
        <v>27</v>
      </c>
      <c r="AB12" s="151" t="s">
        <v>28</v>
      </c>
      <c r="AC12" s="131"/>
      <c r="AD12" s="131"/>
      <c r="AF12" s="146"/>
      <c r="AG12" s="146"/>
      <c r="AH12" s="146"/>
      <c r="AI12" s="146"/>
      <c r="AJ12" s="146"/>
      <c r="AK12" s="146"/>
    </row>
    <row r="13" spans="1:37" s="7" customFormat="1" ht="21.95" customHeight="1" x14ac:dyDescent="0.2">
      <c r="A13" s="2"/>
      <c r="B13" s="33">
        <v>1</v>
      </c>
      <c r="C13" s="187"/>
      <c r="D13" s="188"/>
      <c r="E13" s="23"/>
      <c r="F13" s="27" t="s">
        <v>29</v>
      </c>
      <c r="G13" s="34"/>
      <c r="H13" s="178"/>
      <c r="I13" s="179"/>
      <c r="J13" s="168"/>
      <c r="K13" s="169"/>
      <c r="L13" s="172"/>
      <c r="M13" s="172"/>
      <c r="N13" s="32">
        <f t="shared" ref="N13" si="0">H13+J13-L13</f>
        <v>0</v>
      </c>
      <c r="O13" s="53"/>
      <c r="P13" s="55"/>
      <c r="Q13" s="55"/>
      <c r="R13" s="118">
        <f>P13*Q13</f>
        <v>0</v>
      </c>
      <c r="S13" s="48">
        <f t="shared" ref="S13:S23" si="1">N13*$L$5</f>
        <v>0</v>
      </c>
      <c r="T13" s="49" t="str">
        <f t="shared" ref="T13:T24" si="2">IFERROR((S13/Q13)," ")</f>
        <v xml:space="preserve"> </v>
      </c>
      <c r="U13" s="50" t="str">
        <f t="shared" ref="U13:U24" si="3">IFERROR((S13/R13)*1000, "  ")</f>
        <v xml:space="preserve">  </v>
      </c>
      <c r="V13" s="148" t="b">
        <f t="shared" ref="V13:V38" si="4">_xlfn.ISFORMULA(F13)</f>
        <v>0</v>
      </c>
      <c r="W13" s="148" t="b">
        <f t="shared" ref="W13:W38" si="5">_xlfn.ISFORMULA(H13)</f>
        <v>0</v>
      </c>
      <c r="X13" s="148" t="b">
        <f>_xlfn.ISFORMULA(N13)</f>
        <v>1</v>
      </c>
      <c r="Y13" s="148" t="b">
        <f>_xlfn.ISFORMULA(R13)</f>
        <v>1</v>
      </c>
      <c r="Z13" s="148" t="b">
        <f>_xlfn.ISFORMULA(S13)</f>
        <v>1</v>
      </c>
      <c r="AA13" s="148" t="b">
        <f>_xlfn.ISFORMULA(T13)</f>
        <v>1</v>
      </c>
      <c r="AB13" s="148" t="b">
        <f>_xlfn.ISFORMULA(U13)</f>
        <v>1</v>
      </c>
      <c r="AC13" s="128"/>
      <c r="AD13" s="128"/>
      <c r="AF13" s="142"/>
      <c r="AG13" s="142"/>
      <c r="AH13" s="142"/>
      <c r="AI13" s="142"/>
      <c r="AJ13" s="142"/>
      <c r="AK13" s="142"/>
    </row>
    <row r="14" spans="1:37" s="7" customFormat="1" ht="21.95" customHeight="1" x14ac:dyDescent="0.2">
      <c r="A14" s="2"/>
      <c r="B14" s="33">
        <v>2</v>
      </c>
      <c r="C14" s="189"/>
      <c r="D14" s="190"/>
      <c r="E14" s="24"/>
      <c r="F14" s="28">
        <f t="shared" ref="F14:F38" si="6">G13</f>
        <v>0</v>
      </c>
      <c r="G14" s="51"/>
      <c r="H14" s="159">
        <f>L13</f>
        <v>0</v>
      </c>
      <c r="I14" s="160"/>
      <c r="J14" s="155">
        <v>0</v>
      </c>
      <c r="K14" s="156"/>
      <c r="L14" s="157"/>
      <c r="M14" s="157"/>
      <c r="N14" s="35" t="b">
        <f>IF(L14&gt;0,H14+J14-L14)</f>
        <v>0</v>
      </c>
      <c r="O14" s="54"/>
      <c r="P14" s="56"/>
      <c r="Q14" s="56"/>
      <c r="R14" s="119">
        <f t="shared" ref="R14:R38" si="7">P14*Q14</f>
        <v>0</v>
      </c>
      <c r="S14" s="30">
        <f t="shared" si="1"/>
        <v>0</v>
      </c>
      <c r="T14" s="22" t="str">
        <f t="shared" si="2"/>
        <v xml:space="preserve"> </v>
      </c>
      <c r="U14" s="36" t="str">
        <f t="shared" si="3"/>
        <v xml:space="preserve">  </v>
      </c>
      <c r="V14" s="148" t="b">
        <f t="shared" si="4"/>
        <v>1</v>
      </c>
      <c r="W14" s="148" t="b">
        <f t="shared" si="5"/>
        <v>1</v>
      </c>
      <c r="X14" s="148" t="b">
        <f t="shared" ref="X14:X38" si="8">_xlfn.ISFORMULA(N14)</f>
        <v>1</v>
      </c>
      <c r="Y14" s="148" t="b">
        <f t="shared" ref="Y14:Y38" si="9">_xlfn.ISFORMULA(R14)</f>
        <v>1</v>
      </c>
      <c r="Z14" s="148" t="b">
        <f t="shared" ref="Z14:Z38" si="10">_xlfn.ISFORMULA(S14)</f>
        <v>1</v>
      </c>
      <c r="AA14" s="148" t="b">
        <f t="shared" ref="AA14:AA38" si="11">_xlfn.ISFORMULA(T14)</f>
        <v>1</v>
      </c>
      <c r="AB14" s="148" t="b">
        <f t="shared" ref="AB14:AB37" si="12">_xlfn.ISFORMULA(U14)</f>
        <v>1</v>
      </c>
      <c r="AC14" s="128"/>
      <c r="AD14" s="128"/>
      <c r="AF14" s="142"/>
      <c r="AG14" s="142" t="s">
        <v>0</v>
      </c>
      <c r="AH14" s="142"/>
      <c r="AI14" s="142"/>
      <c r="AJ14" s="142"/>
      <c r="AK14" s="142"/>
    </row>
    <row r="15" spans="1:37" s="7" customFormat="1" ht="21.95" customHeight="1" x14ac:dyDescent="0.2">
      <c r="A15" s="2"/>
      <c r="B15" s="24">
        <v>3</v>
      </c>
      <c r="C15" s="152"/>
      <c r="D15" s="153"/>
      <c r="E15" s="24"/>
      <c r="F15" s="28">
        <f t="shared" si="6"/>
        <v>0</v>
      </c>
      <c r="G15" s="51"/>
      <c r="H15" s="159">
        <f t="shared" ref="H15:H38" si="13">L14</f>
        <v>0</v>
      </c>
      <c r="I15" s="160"/>
      <c r="J15" s="155"/>
      <c r="K15" s="156"/>
      <c r="L15" s="157"/>
      <c r="M15" s="157"/>
      <c r="N15" s="35" t="b">
        <f t="shared" ref="N15:N38" si="14">IF(L15&gt;0,H15+J15-L15)</f>
        <v>0</v>
      </c>
      <c r="O15" s="54"/>
      <c r="P15" s="56"/>
      <c r="Q15" s="56"/>
      <c r="R15" s="119">
        <f t="shared" si="7"/>
        <v>0</v>
      </c>
      <c r="S15" s="30">
        <f t="shared" si="1"/>
        <v>0</v>
      </c>
      <c r="T15" s="22" t="str">
        <f t="shared" si="2"/>
        <v xml:space="preserve"> </v>
      </c>
      <c r="U15" s="36" t="str">
        <f t="shared" si="3"/>
        <v xml:space="preserve">  </v>
      </c>
      <c r="V15" s="148" t="b">
        <f t="shared" si="4"/>
        <v>1</v>
      </c>
      <c r="W15" s="148" t="b">
        <f t="shared" si="5"/>
        <v>1</v>
      </c>
      <c r="X15" s="148" t="b">
        <f t="shared" si="8"/>
        <v>1</v>
      </c>
      <c r="Y15" s="148" t="b">
        <f t="shared" si="9"/>
        <v>1</v>
      </c>
      <c r="Z15" s="148" t="b">
        <f t="shared" si="10"/>
        <v>1</v>
      </c>
      <c r="AA15" s="148" t="b">
        <f t="shared" si="11"/>
        <v>1</v>
      </c>
      <c r="AB15" s="148" t="b">
        <f t="shared" si="12"/>
        <v>1</v>
      </c>
      <c r="AC15" s="128"/>
      <c r="AD15" s="128"/>
      <c r="AF15" s="142"/>
      <c r="AG15" s="142"/>
      <c r="AH15" s="142"/>
      <c r="AI15" s="142"/>
      <c r="AJ15" s="142"/>
      <c r="AK15" s="142"/>
    </row>
    <row r="16" spans="1:37" s="7" customFormat="1" ht="21.95" customHeight="1" x14ac:dyDescent="0.2">
      <c r="A16" s="2"/>
      <c r="B16" s="24">
        <v>4</v>
      </c>
      <c r="C16" s="152"/>
      <c r="D16" s="153"/>
      <c r="E16" s="24"/>
      <c r="F16" s="28">
        <f t="shared" si="6"/>
        <v>0</v>
      </c>
      <c r="G16" s="51"/>
      <c r="H16" s="159">
        <f t="shared" si="13"/>
        <v>0</v>
      </c>
      <c r="I16" s="160"/>
      <c r="J16" s="155"/>
      <c r="K16" s="156"/>
      <c r="L16" s="157"/>
      <c r="M16" s="157"/>
      <c r="N16" s="35" t="b">
        <f t="shared" si="14"/>
        <v>0</v>
      </c>
      <c r="O16" s="54"/>
      <c r="P16" s="56"/>
      <c r="Q16" s="56"/>
      <c r="R16" s="119">
        <f t="shared" si="7"/>
        <v>0</v>
      </c>
      <c r="S16" s="30">
        <f t="shared" si="1"/>
        <v>0</v>
      </c>
      <c r="T16" s="22" t="str">
        <f t="shared" si="2"/>
        <v xml:space="preserve"> </v>
      </c>
      <c r="U16" s="36" t="str">
        <f t="shared" si="3"/>
        <v xml:space="preserve">  </v>
      </c>
      <c r="V16" s="148" t="b">
        <f t="shared" si="4"/>
        <v>1</v>
      </c>
      <c r="W16" s="148" t="b">
        <f t="shared" si="5"/>
        <v>1</v>
      </c>
      <c r="X16" s="148" t="b">
        <f t="shared" si="8"/>
        <v>1</v>
      </c>
      <c r="Y16" s="148" t="b">
        <f t="shared" si="9"/>
        <v>1</v>
      </c>
      <c r="Z16" s="148" t="b">
        <f t="shared" si="10"/>
        <v>1</v>
      </c>
      <c r="AA16" s="148" t="b">
        <f t="shared" si="11"/>
        <v>1</v>
      </c>
      <c r="AB16" s="148" t="b">
        <f t="shared" si="12"/>
        <v>1</v>
      </c>
      <c r="AC16" s="128"/>
      <c r="AD16" s="128"/>
      <c r="AF16" s="142"/>
      <c r="AG16" s="142"/>
      <c r="AH16" s="142"/>
      <c r="AI16" s="142"/>
      <c r="AJ16" s="142"/>
      <c r="AK16" s="142"/>
    </row>
    <row r="17" spans="1:37" s="7" customFormat="1" ht="21.95" customHeight="1" x14ac:dyDescent="0.2">
      <c r="A17" s="2"/>
      <c r="B17" s="24">
        <v>5</v>
      </c>
      <c r="C17" s="152"/>
      <c r="D17" s="153"/>
      <c r="E17" s="24"/>
      <c r="F17" s="28">
        <f t="shared" si="6"/>
        <v>0</v>
      </c>
      <c r="G17" s="51"/>
      <c r="H17" s="159">
        <f t="shared" si="13"/>
        <v>0</v>
      </c>
      <c r="I17" s="160"/>
      <c r="J17" s="155"/>
      <c r="K17" s="156"/>
      <c r="L17" s="157"/>
      <c r="M17" s="157"/>
      <c r="N17" s="35" t="b">
        <f t="shared" si="14"/>
        <v>0</v>
      </c>
      <c r="O17" s="54"/>
      <c r="P17" s="56"/>
      <c r="Q17" s="56"/>
      <c r="R17" s="119">
        <f t="shared" si="7"/>
        <v>0</v>
      </c>
      <c r="S17" s="30">
        <f t="shared" si="1"/>
        <v>0</v>
      </c>
      <c r="T17" s="22" t="str">
        <f t="shared" si="2"/>
        <v xml:space="preserve"> </v>
      </c>
      <c r="U17" s="36" t="str">
        <f t="shared" si="3"/>
        <v xml:space="preserve">  </v>
      </c>
      <c r="V17" s="148" t="b">
        <f t="shared" si="4"/>
        <v>1</v>
      </c>
      <c r="W17" s="148" t="b">
        <f t="shared" si="5"/>
        <v>1</v>
      </c>
      <c r="X17" s="148" t="b">
        <f t="shared" si="8"/>
        <v>1</v>
      </c>
      <c r="Y17" s="148" t="b">
        <f t="shared" si="9"/>
        <v>1</v>
      </c>
      <c r="Z17" s="148" t="b">
        <f t="shared" si="10"/>
        <v>1</v>
      </c>
      <c r="AA17" s="148" t="b">
        <f t="shared" si="11"/>
        <v>1</v>
      </c>
      <c r="AB17" s="148" t="b">
        <f t="shared" si="12"/>
        <v>1</v>
      </c>
      <c r="AC17" s="128"/>
      <c r="AD17" s="128"/>
      <c r="AF17" s="142"/>
      <c r="AG17" s="142"/>
      <c r="AH17" s="142"/>
      <c r="AI17" s="142"/>
      <c r="AJ17" s="142"/>
      <c r="AK17" s="142"/>
    </row>
    <row r="18" spans="1:37" s="7" customFormat="1" ht="21.95" customHeight="1" x14ac:dyDescent="0.2">
      <c r="A18" s="2"/>
      <c r="B18" s="24">
        <v>6</v>
      </c>
      <c r="C18" s="152"/>
      <c r="D18" s="153"/>
      <c r="E18" s="24"/>
      <c r="F18" s="28">
        <f t="shared" si="6"/>
        <v>0</v>
      </c>
      <c r="G18" s="51"/>
      <c r="H18" s="159">
        <f t="shared" si="13"/>
        <v>0</v>
      </c>
      <c r="I18" s="160"/>
      <c r="J18" s="155"/>
      <c r="K18" s="156"/>
      <c r="L18" s="157"/>
      <c r="M18" s="157"/>
      <c r="N18" s="35" t="b">
        <f t="shared" si="14"/>
        <v>0</v>
      </c>
      <c r="O18" s="54"/>
      <c r="P18" s="56"/>
      <c r="Q18" s="56"/>
      <c r="R18" s="119">
        <f t="shared" si="7"/>
        <v>0</v>
      </c>
      <c r="S18" s="30">
        <f t="shared" si="1"/>
        <v>0</v>
      </c>
      <c r="T18" s="22" t="str">
        <f t="shared" si="2"/>
        <v xml:space="preserve"> </v>
      </c>
      <c r="U18" s="36" t="str">
        <f t="shared" si="3"/>
        <v xml:space="preserve">  </v>
      </c>
      <c r="V18" s="148" t="b">
        <f t="shared" si="4"/>
        <v>1</v>
      </c>
      <c r="W18" s="148" t="b">
        <f t="shared" si="5"/>
        <v>1</v>
      </c>
      <c r="X18" s="148" t="b">
        <f t="shared" si="8"/>
        <v>1</v>
      </c>
      <c r="Y18" s="148" t="b">
        <f t="shared" si="9"/>
        <v>1</v>
      </c>
      <c r="Z18" s="148" t="b">
        <f t="shared" si="10"/>
        <v>1</v>
      </c>
      <c r="AA18" s="148" t="b">
        <f t="shared" si="11"/>
        <v>1</v>
      </c>
      <c r="AB18" s="148" t="b">
        <f t="shared" si="12"/>
        <v>1</v>
      </c>
      <c r="AC18" s="128"/>
      <c r="AD18" s="128"/>
      <c r="AF18" s="142"/>
      <c r="AG18" s="142"/>
      <c r="AH18" s="142"/>
      <c r="AI18" s="142"/>
      <c r="AJ18" s="142"/>
      <c r="AK18" s="142"/>
    </row>
    <row r="19" spans="1:37" s="7" customFormat="1" ht="21.95" customHeight="1" x14ac:dyDescent="0.2">
      <c r="A19" s="2"/>
      <c r="B19" s="24">
        <v>7</v>
      </c>
      <c r="C19" s="152"/>
      <c r="D19" s="153"/>
      <c r="E19" s="24"/>
      <c r="F19" s="28">
        <f t="shared" si="6"/>
        <v>0</v>
      </c>
      <c r="G19" s="51"/>
      <c r="H19" s="159">
        <f t="shared" si="13"/>
        <v>0</v>
      </c>
      <c r="I19" s="160"/>
      <c r="J19" s="155"/>
      <c r="K19" s="156"/>
      <c r="L19" s="157"/>
      <c r="M19" s="157"/>
      <c r="N19" s="35" t="b">
        <f t="shared" si="14"/>
        <v>0</v>
      </c>
      <c r="O19" s="54"/>
      <c r="P19" s="56"/>
      <c r="Q19" s="56"/>
      <c r="R19" s="119">
        <f t="shared" si="7"/>
        <v>0</v>
      </c>
      <c r="S19" s="30">
        <f t="shared" si="1"/>
        <v>0</v>
      </c>
      <c r="T19" s="22" t="str">
        <f t="shared" si="2"/>
        <v xml:space="preserve"> </v>
      </c>
      <c r="U19" s="36" t="str">
        <f t="shared" si="3"/>
        <v xml:space="preserve">  </v>
      </c>
      <c r="V19" s="148" t="b">
        <f t="shared" si="4"/>
        <v>1</v>
      </c>
      <c r="W19" s="148" t="b">
        <f t="shared" si="5"/>
        <v>1</v>
      </c>
      <c r="X19" s="148" t="b">
        <f t="shared" si="8"/>
        <v>1</v>
      </c>
      <c r="Y19" s="148" t="b">
        <f t="shared" si="9"/>
        <v>1</v>
      </c>
      <c r="Z19" s="148" t="b">
        <f t="shared" si="10"/>
        <v>1</v>
      </c>
      <c r="AA19" s="148" t="b">
        <f t="shared" si="11"/>
        <v>1</v>
      </c>
      <c r="AB19" s="148" t="b">
        <f t="shared" si="12"/>
        <v>1</v>
      </c>
      <c r="AC19" s="128"/>
      <c r="AD19" s="128"/>
      <c r="AF19" s="142"/>
      <c r="AG19" s="142"/>
      <c r="AH19" s="142"/>
      <c r="AI19" s="142"/>
      <c r="AJ19" s="142"/>
      <c r="AK19" s="142"/>
    </row>
    <row r="20" spans="1:37" s="7" customFormat="1" ht="21.95" customHeight="1" x14ac:dyDescent="0.2">
      <c r="A20" s="2"/>
      <c r="B20" s="24">
        <v>8</v>
      </c>
      <c r="C20" s="152"/>
      <c r="D20" s="153"/>
      <c r="E20" s="24"/>
      <c r="F20" s="28">
        <f t="shared" si="6"/>
        <v>0</v>
      </c>
      <c r="G20" s="51"/>
      <c r="H20" s="159">
        <f t="shared" si="13"/>
        <v>0</v>
      </c>
      <c r="I20" s="160"/>
      <c r="J20" s="155"/>
      <c r="K20" s="156"/>
      <c r="L20" s="157"/>
      <c r="M20" s="157"/>
      <c r="N20" s="35" t="b">
        <f t="shared" si="14"/>
        <v>0</v>
      </c>
      <c r="O20" s="54"/>
      <c r="P20" s="56"/>
      <c r="Q20" s="56"/>
      <c r="R20" s="119">
        <f t="shared" si="7"/>
        <v>0</v>
      </c>
      <c r="S20" s="30">
        <f t="shared" si="1"/>
        <v>0</v>
      </c>
      <c r="T20" s="22" t="str">
        <f t="shared" si="2"/>
        <v xml:space="preserve"> </v>
      </c>
      <c r="U20" s="36" t="str">
        <f t="shared" si="3"/>
        <v xml:space="preserve">  </v>
      </c>
      <c r="V20" s="148" t="b">
        <f t="shared" si="4"/>
        <v>1</v>
      </c>
      <c r="W20" s="148" t="b">
        <f t="shared" si="5"/>
        <v>1</v>
      </c>
      <c r="X20" s="148" t="b">
        <f t="shared" si="8"/>
        <v>1</v>
      </c>
      <c r="Y20" s="148" t="b">
        <f t="shared" si="9"/>
        <v>1</v>
      </c>
      <c r="Z20" s="148" t="b">
        <f t="shared" si="10"/>
        <v>1</v>
      </c>
      <c r="AA20" s="148" t="b">
        <f t="shared" si="11"/>
        <v>1</v>
      </c>
      <c r="AB20" s="148" t="b">
        <f t="shared" si="12"/>
        <v>1</v>
      </c>
      <c r="AC20" s="128"/>
      <c r="AD20" s="128"/>
      <c r="AF20" s="142"/>
      <c r="AG20" s="142"/>
      <c r="AH20" s="142"/>
      <c r="AI20" s="142"/>
      <c r="AJ20" s="142"/>
      <c r="AK20" s="142"/>
    </row>
    <row r="21" spans="1:37" s="7" customFormat="1" ht="21.95" customHeight="1" x14ac:dyDescent="0.2">
      <c r="A21" s="2"/>
      <c r="B21" s="24">
        <v>9</v>
      </c>
      <c r="C21" s="152"/>
      <c r="D21" s="153"/>
      <c r="E21" s="24"/>
      <c r="F21" s="28">
        <f t="shared" si="6"/>
        <v>0</v>
      </c>
      <c r="G21" s="51"/>
      <c r="H21" s="159">
        <f t="shared" si="13"/>
        <v>0</v>
      </c>
      <c r="I21" s="160"/>
      <c r="J21" s="155"/>
      <c r="K21" s="156"/>
      <c r="L21" s="157"/>
      <c r="M21" s="157"/>
      <c r="N21" s="35" t="b">
        <f t="shared" si="14"/>
        <v>0</v>
      </c>
      <c r="O21" s="54"/>
      <c r="P21" s="56"/>
      <c r="Q21" s="56"/>
      <c r="R21" s="119">
        <f t="shared" si="7"/>
        <v>0</v>
      </c>
      <c r="S21" s="30">
        <f t="shared" si="1"/>
        <v>0</v>
      </c>
      <c r="T21" s="22" t="str">
        <f t="shared" si="2"/>
        <v xml:space="preserve"> </v>
      </c>
      <c r="U21" s="36" t="str">
        <f t="shared" si="3"/>
        <v xml:space="preserve">  </v>
      </c>
      <c r="V21" s="148" t="b">
        <f t="shared" si="4"/>
        <v>1</v>
      </c>
      <c r="W21" s="148" t="b">
        <f t="shared" si="5"/>
        <v>1</v>
      </c>
      <c r="X21" s="148" t="b">
        <f t="shared" si="8"/>
        <v>1</v>
      </c>
      <c r="Y21" s="148" t="b">
        <f t="shared" si="9"/>
        <v>1</v>
      </c>
      <c r="Z21" s="148" t="b">
        <f t="shared" si="10"/>
        <v>1</v>
      </c>
      <c r="AA21" s="148" t="b">
        <f t="shared" si="11"/>
        <v>1</v>
      </c>
      <c r="AB21" s="148" t="b">
        <f t="shared" si="12"/>
        <v>1</v>
      </c>
      <c r="AC21" s="128"/>
      <c r="AD21" s="128"/>
      <c r="AF21" s="142"/>
      <c r="AG21" s="142"/>
      <c r="AH21" s="142"/>
      <c r="AI21" s="142"/>
      <c r="AJ21" s="142"/>
      <c r="AK21" s="142"/>
    </row>
    <row r="22" spans="1:37" s="7" customFormat="1" ht="21.95" customHeight="1" x14ac:dyDescent="0.2">
      <c r="A22" s="2"/>
      <c r="B22" s="24">
        <v>10</v>
      </c>
      <c r="C22" s="152"/>
      <c r="D22" s="153"/>
      <c r="E22" s="24"/>
      <c r="F22" s="28">
        <f t="shared" si="6"/>
        <v>0</v>
      </c>
      <c r="G22" s="51"/>
      <c r="H22" s="159">
        <f t="shared" si="13"/>
        <v>0</v>
      </c>
      <c r="I22" s="160"/>
      <c r="J22" s="155"/>
      <c r="K22" s="156"/>
      <c r="L22" s="157"/>
      <c r="M22" s="157"/>
      <c r="N22" s="35" t="b">
        <f t="shared" si="14"/>
        <v>0</v>
      </c>
      <c r="O22" s="54"/>
      <c r="P22" s="56"/>
      <c r="Q22" s="56"/>
      <c r="R22" s="119">
        <f t="shared" si="7"/>
        <v>0</v>
      </c>
      <c r="S22" s="30">
        <f t="shared" si="1"/>
        <v>0</v>
      </c>
      <c r="T22" s="22" t="str">
        <f t="shared" si="2"/>
        <v xml:space="preserve"> </v>
      </c>
      <c r="U22" s="36" t="str">
        <f t="shared" si="3"/>
        <v xml:space="preserve">  </v>
      </c>
      <c r="V22" s="148" t="b">
        <f t="shared" si="4"/>
        <v>1</v>
      </c>
      <c r="W22" s="148" t="b">
        <f t="shared" si="5"/>
        <v>1</v>
      </c>
      <c r="X22" s="148" t="b">
        <f t="shared" si="8"/>
        <v>1</v>
      </c>
      <c r="Y22" s="148" t="b">
        <f t="shared" si="9"/>
        <v>1</v>
      </c>
      <c r="Z22" s="148" t="b">
        <f t="shared" si="10"/>
        <v>1</v>
      </c>
      <c r="AA22" s="148" t="b">
        <f t="shared" si="11"/>
        <v>1</v>
      </c>
      <c r="AB22" s="148" t="b">
        <f t="shared" si="12"/>
        <v>1</v>
      </c>
      <c r="AC22" s="128"/>
      <c r="AD22" s="128"/>
      <c r="AF22" s="142"/>
      <c r="AG22" s="142"/>
      <c r="AH22" s="142"/>
      <c r="AI22" s="142"/>
      <c r="AJ22" s="142"/>
      <c r="AK22" s="142"/>
    </row>
    <row r="23" spans="1:37" s="7" customFormat="1" ht="21.95" customHeight="1" x14ac:dyDescent="0.2">
      <c r="A23" s="2"/>
      <c r="B23" s="24">
        <v>11</v>
      </c>
      <c r="C23" s="152"/>
      <c r="D23" s="153"/>
      <c r="E23" s="24"/>
      <c r="F23" s="28">
        <f t="shared" si="6"/>
        <v>0</v>
      </c>
      <c r="G23" s="51"/>
      <c r="H23" s="159">
        <f t="shared" si="13"/>
        <v>0</v>
      </c>
      <c r="I23" s="160"/>
      <c r="J23" s="155"/>
      <c r="K23" s="156"/>
      <c r="L23" s="157"/>
      <c r="M23" s="157"/>
      <c r="N23" s="35" t="b">
        <f t="shared" si="14"/>
        <v>0</v>
      </c>
      <c r="O23" s="54"/>
      <c r="P23" s="56"/>
      <c r="Q23" s="56"/>
      <c r="R23" s="119">
        <f t="shared" si="7"/>
        <v>0</v>
      </c>
      <c r="S23" s="30">
        <f t="shared" si="1"/>
        <v>0</v>
      </c>
      <c r="T23" s="22" t="str">
        <f t="shared" si="2"/>
        <v xml:space="preserve"> </v>
      </c>
      <c r="U23" s="36" t="str">
        <f t="shared" si="3"/>
        <v xml:space="preserve">  </v>
      </c>
      <c r="V23" s="148" t="b">
        <f t="shared" si="4"/>
        <v>1</v>
      </c>
      <c r="W23" s="148" t="b">
        <f t="shared" si="5"/>
        <v>1</v>
      </c>
      <c r="X23" s="148" t="b">
        <f t="shared" si="8"/>
        <v>1</v>
      </c>
      <c r="Y23" s="148" t="b">
        <f t="shared" si="9"/>
        <v>1</v>
      </c>
      <c r="Z23" s="148" t="b">
        <f t="shared" si="10"/>
        <v>1</v>
      </c>
      <c r="AA23" s="148" t="b">
        <f t="shared" si="11"/>
        <v>1</v>
      </c>
      <c r="AB23" s="148" t="b">
        <f t="shared" si="12"/>
        <v>1</v>
      </c>
      <c r="AC23" s="128"/>
      <c r="AD23" s="128"/>
      <c r="AF23" s="142"/>
      <c r="AG23" s="142"/>
      <c r="AH23" s="142"/>
      <c r="AI23" s="142"/>
      <c r="AJ23" s="142"/>
      <c r="AK23" s="142"/>
    </row>
    <row r="24" spans="1:37" s="7" customFormat="1" ht="21.95" customHeight="1" x14ac:dyDescent="0.2">
      <c r="A24" s="2"/>
      <c r="B24" s="24">
        <v>12</v>
      </c>
      <c r="C24" s="152"/>
      <c r="D24" s="153"/>
      <c r="E24" s="24"/>
      <c r="F24" s="28">
        <f t="shared" si="6"/>
        <v>0</v>
      </c>
      <c r="G24" s="51"/>
      <c r="H24" s="159">
        <f t="shared" si="13"/>
        <v>0</v>
      </c>
      <c r="I24" s="160"/>
      <c r="J24" s="155"/>
      <c r="K24" s="156"/>
      <c r="L24" s="157"/>
      <c r="M24" s="157"/>
      <c r="N24" s="35" t="b">
        <f t="shared" si="14"/>
        <v>0</v>
      </c>
      <c r="O24" s="54"/>
      <c r="P24" s="56"/>
      <c r="Q24" s="56"/>
      <c r="R24" s="119">
        <f t="shared" si="7"/>
        <v>0</v>
      </c>
      <c r="S24" s="30">
        <f t="shared" ref="S24:S36" si="15">N24*$L$5</f>
        <v>0</v>
      </c>
      <c r="T24" s="22" t="str">
        <f t="shared" si="2"/>
        <v xml:space="preserve"> </v>
      </c>
      <c r="U24" s="36" t="str">
        <f t="shared" si="3"/>
        <v xml:space="preserve">  </v>
      </c>
      <c r="V24" s="148" t="b">
        <f t="shared" si="4"/>
        <v>1</v>
      </c>
      <c r="W24" s="148" t="b">
        <f t="shared" si="5"/>
        <v>1</v>
      </c>
      <c r="X24" s="148" t="b">
        <f t="shared" si="8"/>
        <v>1</v>
      </c>
      <c r="Y24" s="148" t="b">
        <f t="shared" si="9"/>
        <v>1</v>
      </c>
      <c r="Z24" s="148" t="b">
        <f t="shared" si="10"/>
        <v>1</v>
      </c>
      <c r="AA24" s="148" t="b">
        <f t="shared" si="11"/>
        <v>1</v>
      </c>
      <c r="AB24" s="148" t="b">
        <f t="shared" si="12"/>
        <v>1</v>
      </c>
      <c r="AC24" s="128"/>
      <c r="AD24" s="128"/>
      <c r="AF24" s="142"/>
      <c r="AG24" s="142"/>
      <c r="AH24" s="142"/>
      <c r="AI24" s="142"/>
      <c r="AJ24" s="142"/>
      <c r="AK24" s="142"/>
    </row>
    <row r="25" spans="1:37" s="7" customFormat="1" ht="21.95" customHeight="1" x14ac:dyDescent="0.2">
      <c r="A25" s="2"/>
      <c r="B25" s="24">
        <v>13</v>
      </c>
      <c r="C25" s="152"/>
      <c r="D25" s="153"/>
      <c r="E25" s="24"/>
      <c r="F25" s="28">
        <f t="shared" si="6"/>
        <v>0</v>
      </c>
      <c r="G25" s="51"/>
      <c r="H25" s="159">
        <f t="shared" si="13"/>
        <v>0</v>
      </c>
      <c r="I25" s="160"/>
      <c r="J25" s="155"/>
      <c r="K25" s="156"/>
      <c r="L25" s="157"/>
      <c r="M25" s="157"/>
      <c r="N25" s="35" t="b">
        <f t="shared" si="14"/>
        <v>0</v>
      </c>
      <c r="O25" s="54"/>
      <c r="P25" s="56"/>
      <c r="Q25" s="56"/>
      <c r="R25" s="119">
        <f t="shared" si="7"/>
        <v>0</v>
      </c>
      <c r="S25" s="30">
        <f t="shared" si="15"/>
        <v>0</v>
      </c>
      <c r="T25" s="22" t="str">
        <f t="shared" ref="T25:T39" si="16">IFERROR((S25/Q25)," ")</f>
        <v xml:space="preserve"> </v>
      </c>
      <c r="U25" s="36" t="str">
        <f>IFERROR((S25/R25)*1000, "  ")</f>
        <v xml:space="preserve">  </v>
      </c>
      <c r="V25" s="148" t="b">
        <f t="shared" si="4"/>
        <v>1</v>
      </c>
      <c r="W25" s="148" t="b">
        <f t="shared" si="5"/>
        <v>1</v>
      </c>
      <c r="X25" s="148" t="b">
        <f t="shared" si="8"/>
        <v>1</v>
      </c>
      <c r="Y25" s="148" t="b">
        <f t="shared" si="9"/>
        <v>1</v>
      </c>
      <c r="Z25" s="148" t="b">
        <f t="shared" si="10"/>
        <v>1</v>
      </c>
      <c r="AA25" s="148" t="b">
        <f t="shared" si="11"/>
        <v>1</v>
      </c>
      <c r="AB25" s="148" t="b">
        <f t="shared" si="12"/>
        <v>1</v>
      </c>
      <c r="AC25" s="128"/>
      <c r="AD25" s="128"/>
      <c r="AF25" s="142"/>
      <c r="AG25" s="142"/>
      <c r="AH25" s="142"/>
      <c r="AI25" s="142"/>
      <c r="AJ25" s="142"/>
      <c r="AK25" s="142"/>
    </row>
    <row r="26" spans="1:37" s="7" customFormat="1" ht="21.95" customHeight="1" x14ac:dyDescent="0.2">
      <c r="A26" s="2"/>
      <c r="B26" s="24">
        <v>14</v>
      </c>
      <c r="C26" s="152"/>
      <c r="D26" s="153"/>
      <c r="E26" s="24"/>
      <c r="F26" s="28">
        <f t="shared" si="6"/>
        <v>0</v>
      </c>
      <c r="G26" s="51"/>
      <c r="H26" s="159">
        <f t="shared" si="13"/>
        <v>0</v>
      </c>
      <c r="I26" s="160"/>
      <c r="J26" s="155"/>
      <c r="K26" s="156"/>
      <c r="L26" s="157"/>
      <c r="M26" s="157"/>
      <c r="N26" s="35" t="b">
        <f t="shared" si="14"/>
        <v>0</v>
      </c>
      <c r="O26" s="54"/>
      <c r="P26" s="56"/>
      <c r="Q26" s="56"/>
      <c r="R26" s="119">
        <f t="shared" si="7"/>
        <v>0</v>
      </c>
      <c r="S26" s="30">
        <f t="shared" si="15"/>
        <v>0</v>
      </c>
      <c r="T26" s="22" t="str">
        <f t="shared" si="16"/>
        <v xml:space="preserve"> </v>
      </c>
      <c r="U26" s="36" t="str">
        <f t="shared" ref="U26:U38" si="17">IFERROR((S26/R26)*1000, "  ")</f>
        <v xml:space="preserve">  </v>
      </c>
      <c r="V26" s="148" t="b">
        <f t="shared" si="4"/>
        <v>1</v>
      </c>
      <c r="W26" s="148" t="b">
        <f t="shared" si="5"/>
        <v>1</v>
      </c>
      <c r="X26" s="148" t="b">
        <f t="shared" si="8"/>
        <v>1</v>
      </c>
      <c r="Y26" s="148" t="b">
        <f t="shared" si="9"/>
        <v>1</v>
      </c>
      <c r="Z26" s="148" t="b">
        <f t="shared" si="10"/>
        <v>1</v>
      </c>
      <c r="AA26" s="148" t="b">
        <f t="shared" si="11"/>
        <v>1</v>
      </c>
      <c r="AB26" s="148" t="b">
        <f t="shared" si="12"/>
        <v>1</v>
      </c>
      <c r="AC26" s="128"/>
      <c r="AD26" s="128"/>
      <c r="AF26" s="142"/>
      <c r="AG26" s="142"/>
      <c r="AH26" s="142"/>
      <c r="AI26" s="142"/>
      <c r="AJ26" s="142"/>
      <c r="AK26" s="142"/>
    </row>
    <row r="27" spans="1:37" s="7" customFormat="1" ht="21.95" customHeight="1" x14ac:dyDescent="0.2">
      <c r="A27" s="2"/>
      <c r="B27" s="24">
        <v>15</v>
      </c>
      <c r="C27" s="152"/>
      <c r="D27" s="153"/>
      <c r="E27" s="24"/>
      <c r="F27" s="28">
        <f t="shared" si="6"/>
        <v>0</v>
      </c>
      <c r="G27" s="51"/>
      <c r="H27" s="159">
        <f t="shared" si="13"/>
        <v>0</v>
      </c>
      <c r="I27" s="160"/>
      <c r="J27" s="155"/>
      <c r="K27" s="156"/>
      <c r="L27" s="157"/>
      <c r="M27" s="157"/>
      <c r="N27" s="35" t="b">
        <f t="shared" si="14"/>
        <v>0</v>
      </c>
      <c r="O27" s="54"/>
      <c r="P27" s="56"/>
      <c r="Q27" s="56"/>
      <c r="R27" s="119">
        <f t="shared" si="7"/>
        <v>0</v>
      </c>
      <c r="S27" s="30">
        <f t="shared" si="15"/>
        <v>0</v>
      </c>
      <c r="T27" s="22" t="str">
        <f t="shared" si="16"/>
        <v xml:space="preserve"> </v>
      </c>
      <c r="U27" s="36" t="str">
        <f t="shared" si="17"/>
        <v xml:space="preserve">  </v>
      </c>
      <c r="V27" s="148" t="b">
        <f t="shared" si="4"/>
        <v>1</v>
      </c>
      <c r="W27" s="148" t="b">
        <f t="shared" si="5"/>
        <v>1</v>
      </c>
      <c r="X27" s="148" t="b">
        <f t="shared" si="8"/>
        <v>1</v>
      </c>
      <c r="Y27" s="148" t="b">
        <f t="shared" si="9"/>
        <v>1</v>
      </c>
      <c r="Z27" s="148" t="b">
        <f t="shared" si="10"/>
        <v>1</v>
      </c>
      <c r="AA27" s="148" t="b">
        <f t="shared" si="11"/>
        <v>1</v>
      </c>
      <c r="AB27" s="148" t="b">
        <f t="shared" si="12"/>
        <v>1</v>
      </c>
      <c r="AC27" s="128"/>
      <c r="AD27" s="128"/>
      <c r="AF27" s="142"/>
      <c r="AG27" s="142"/>
      <c r="AH27" s="142"/>
      <c r="AI27" s="142"/>
      <c r="AJ27" s="142"/>
      <c r="AK27" s="142"/>
    </row>
    <row r="28" spans="1:37" s="7" customFormat="1" ht="21.95" customHeight="1" x14ac:dyDescent="0.2">
      <c r="A28" s="2"/>
      <c r="B28" s="24">
        <v>16</v>
      </c>
      <c r="C28" s="152"/>
      <c r="D28" s="153"/>
      <c r="E28" s="24"/>
      <c r="F28" s="28">
        <f t="shared" si="6"/>
        <v>0</v>
      </c>
      <c r="G28" s="51"/>
      <c r="H28" s="159">
        <f t="shared" si="13"/>
        <v>0</v>
      </c>
      <c r="I28" s="160"/>
      <c r="J28" s="155"/>
      <c r="K28" s="156"/>
      <c r="L28" s="157"/>
      <c r="M28" s="157"/>
      <c r="N28" s="35" t="b">
        <f t="shared" si="14"/>
        <v>0</v>
      </c>
      <c r="O28" s="54"/>
      <c r="P28" s="56"/>
      <c r="Q28" s="56"/>
      <c r="R28" s="119">
        <f t="shared" si="7"/>
        <v>0</v>
      </c>
      <c r="S28" s="30">
        <f t="shared" si="15"/>
        <v>0</v>
      </c>
      <c r="T28" s="22" t="str">
        <f t="shared" si="16"/>
        <v xml:space="preserve"> </v>
      </c>
      <c r="U28" s="36" t="str">
        <f t="shared" si="17"/>
        <v xml:space="preserve">  </v>
      </c>
      <c r="V28" s="148" t="b">
        <f t="shared" si="4"/>
        <v>1</v>
      </c>
      <c r="W28" s="148" t="b">
        <f t="shared" si="5"/>
        <v>1</v>
      </c>
      <c r="X28" s="148" t="b">
        <f t="shared" si="8"/>
        <v>1</v>
      </c>
      <c r="Y28" s="148" t="b">
        <f t="shared" si="9"/>
        <v>1</v>
      </c>
      <c r="Z28" s="148" t="b">
        <f t="shared" si="10"/>
        <v>1</v>
      </c>
      <c r="AA28" s="148" t="b">
        <f t="shared" si="11"/>
        <v>1</v>
      </c>
      <c r="AB28" s="148" t="b">
        <f t="shared" si="12"/>
        <v>1</v>
      </c>
      <c r="AC28" s="128"/>
      <c r="AD28" s="128"/>
      <c r="AF28" s="142"/>
      <c r="AG28" s="142"/>
      <c r="AH28" s="142"/>
      <c r="AI28" s="142"/>
      <c r="AJ28" s="142"/>
      <c r="AK28" s="142"/>
    </row>
    <row r="29" spans="1:37" s="7" customFormat="1" ht="21.95" customHeight="1" x14ac:dyDescent="0.2">
      <c r="A29" s="2"/>
      <c r="B29" s="24">
        <v>17</v>
      </c>
      <c r="C29" s="152"/>
      <c r="D29" s="153"/>
      <c r="E29" s="24"/>
      <c r="F29" s="28">
        <f t="shared" si="6"/>
        <v>0</v>
      </c>
      <c r="G29" s="51"/>
      <c r="H29" s="159">
        <f t="shared" si="13"/>
        <v>0</v>
      </c>
      <c r="I29" s="160"/>
      <c r="J29" s="155"/>
      <c r="K29" s="156"/>
      <c r="L29" s="157"/>
      <c r="M29" s="157"/>
      <c r="N29" s="35" t="b">
        <f t="shared" si="14"/>
        <v>0</v>
      </c>
      <c r="O29" s="54"/>
      <c r="P29" s="56"/>
      <c r="Q29" s="56"/>
      <c r="R29" s="119">
        <f t="shared" si="7"/>
        <v>0</v>
      </c>
      <c r="S29" s="30">
        <f t="shared" si="15"/>
        <v>0</v>
      </c>
      <c r="T29" s="22" t="str">
        <f t="shared" si="16"/>
        <v xml:space="preserve"> </v>
      </c>
      <c r="U29" s="36" t="str">
        <f t="shared" si="17"/>
        <v xml:space="preserve">  </v>
      </c>
      <c r="V29" s="148" t="b">
        <f t="shared" si="4"/>
        <v>1</v>
      </c>
      <c r="W29" s="148" t="b">
        <f t="shared" si="5"/>
        <v>1</v>
      </c>
      <c r="X29" s="148" t="b">
        <f t="shared" si="8"/>
        <v>1</v>
      </c>
      <c r="Y29" s="148" t="b">
        <f t="shared" si="9"/>
        <v>1</v>
      </c>
      <c r="Z29" s="148" t="b">
        <f t="shared" si="10"/>
        <v>1</v>
      </c>
      <c r="AA29" s="148" t="b">
        <f t="shared" si="11"/>
        <v>1</v>
      </c>
      <c r="AB29" s="148" t="b">
        <f t="shared" si="12"/>
        <v>1</v>
      </c>
      <c r="AC29" s="128"/>
      <c r="AD29" s="128"/>
      <c r="AF29" s="142"/>
      <c r="AG29" s="142"/>
      <c r="AH29" s="142"/>
      <c r="AI29" s="142"/>
      <c r="AJ29" s="142"/>
      <c r="AK29" s="142"/>
    </row>
    <row r="30" spans="1:37" s="7" customFormat="1" ht="21.95" customHeight="1" x14ac:dyDescent="0.2">
      <c r="A30" s="2"/>
      <c r="B30" s="24">
        <v>18</v>
      </c>
      <c r="C30" s="152"/>
      <c r="D30" s="153"/>
      <c r="E30" s="24"/>
      <c r="F30" s="28">
        <f t="shared" si="6"/>
        <v>0</v>
      </c>
      <c r="G30" s="51"/>
      <c r="H30" s="159">
        <f t="shared" si="13"/>
        <v>0</v>
      </c>
      <c r="I30" s="160"/>
      <c r="J30" s="155"/>
      <c r="K30" s="156"/>
      <c r="L30" s="157"/>
      <c r="M30" s="157"/>
      <c r="N30" s="35" t="b">
        <f t="shared" si="14"/>
        <v>0</v>
      </c>
      <c r="O30" s="54"/>
      <c r="P30" s="56"/>
      <c r="Q30" s="56"/>
      <c r="R30" s="119">
        <f t="shared" si="7"/>
        <v>0</v>
      </c>
      <c r="S30" s="30">
        <f t="shared" si="15"/>
        <v>0</v>
      </c>
      <c r="T30" s="22" t="str">
        <f t="shared" si="16"/>
        <v xml:space="preserve"> </v>
      </c>
      <c r="U30" s="36" t="str">
        <f t="shared" si="17"/>
        <v xml:space="preserve">  </v>
      </c>
      <c r="V30" s="148" t="b">
        <f t="shared" si="4"/>
        <v>1</v>
      </c>
      <c r="W30" s="148" t="b">
        <f t="shared" si="5"/>
        <v>1</v>
      </c>
      <c r="X30" s="148" t="b">
        <f t="shared" si="8"/>
        <v>1</v>
      </c>
      <c r="Y30" s="148" t="b">
        <f t="shared" si="9"/>
        <v>1</v>
      </c>
      <c r="Z30" s="148" t="b">
        <f t="shared" si="10"/>
        <v>1</v>
      </c>
      <c r="AA30" s="148" t="b">
        <f t="shared" si="11"/>
        <v>1</v>
      </c>
      <c r="AB30" s="148" t="b">
        <f t="shared" si="12"/>
        <v>1</v>
      </c>
      <c r="AC30" s="128"/>
      <c r="AD30" s="128"/>
      <c r="AF30" s="142"/>
      <c r="AG30" s="142"/>
      <c r="AH30" s="142"/>
      <c r="AI30" s="142"/>
      <c r="AJ30" s="142"/>
      <c r="AK30" s="142"/>
    </row>
    <row r="31" spans="1:37" s="7" customFormat="1" ht="21.95" customHeight="1" x14ac:dyDescent="0.2">
      <c r="A31" s="2"/>
      <c r="B31" s="24">
        <v>19</v>
      </c>
      <c r="C31" s="152"/>
      <c r="D31" s="153"/>
      <c r="E31" s="24"/>
      <c r="F31" s="28">
        <f t="shared" si="6"/>
        <v>0</v>
      </c>
      <c r="G31" s="51"/>
      <c r="H31" s="159">
        <f t="shared" si="13"/>
        <v>0</v>
      </c>
      <c r="I31" s="160"/>
      <c r="J31" s="155"/>
      <c r="K31" s="156"/>
      <c r="L31" s="157"/>
      <c r="M31" s="157"/>
      <c r="N31" s="35" t="b">
        <f t="shared" si="14"/>
        <v>0</v>
      </c>
      <c r="O31" s="54"/>
      <c r="P31" s="56"/>
      <c r="Q31" s="56"/>
      <c r="R31" s="119">
        <f t="shared" si="7"/>
        <v>0</v>
      </c>
      <c r="S31" s="30">
        <f t="shared" si="15"/>
        <v>0</v>
      </c>
      <c r="T31" s="22" t="str">
        <f t="shared" si="16"/>
        <v xml:space="preserve"> </v>
      </c>
      <c r="U31" s="36" t="str">
        <f t="shared" si="17"/>
        <v xml:space="preserve">  </v>
      </c>
      <c r="V31" s="148" t="b">
        <f t="shared" si="4"/>
        <v>1</v>
      </c>
      <c r="W31" s="148" t="b">
        <f t="shared" si="5"/>
        <v>1</v>
      </c>
      <c r="X31" s="148" t="b">
        <f t="shared" si="8"/>
        <v>1</v>
      </c>
      <c r="Y31" s="148" t="b">
        <f t="shared" si="9"/>
        <v>1</v>
      </c>
      <c r="Z31" s="148" t="b">
        <f t="shared" si="10"/>
        <v>1</v>
      </c>
      <c r="AA31" s="148" t="b">
        <f t="shared" si="11"/>
        <v>1</v>
      </c>
      <c r="AB31" s="148" t="b">
        <f t="shared" si="12"/>
        <v>1</v>
      </c>
      <c r="AC31" s="128"/>
      <c r="AD31" s="128"/>
      <c r="AF31" s="142"/>
      <c r="AG31" s="142"/>
      <c r="AH31" s="142"/>
      <c r="AI31" s="142"/>
      <c r="AJ31" s="142"/>
      <c r="AK31" s="142"/>
    </row>
    <row r="32" spans="1:37" s="7" customFormat="1" ht="21.95" customHeight="1" x14ac:dyDescent="0.2">
      <c r="A32" s="2"/>
      <c r="B32" s="24">
        <v>20</v>
      </c>
      <c r="C32" s="152"/>
      <c r="D32" s="153"/>
      <c r="E32" s="24"/>
      <c r="F32" s="28">
        <f t="shared" si="6"/>
        <v>0</v>
      </c>
      <c r="G32" s="51"/>
      <c r="H32" s="159">
        <f t="shared" si="13"/>
        <v>0</v>
      </c>
      <c r="I32" s="160"/>
      <c r="J32" s="155"/>
      <c r="K32" s="156"/>
      <c r="L32" s="157"/>
      <c r="M32" s="157"/>
      <c r="N32" s="35" t="b">
        <f t="shared" si="14"/>
        <v>0</v>
      </c>
      <c r="O32" s="54"/>
      <c r="P32" s="56"/>
      <c r="Q32" s="56"/>
      <c r="R32" s="119">
        <f t="shared" si="7"/>
        <v>0</v>
      </c>
      <c r="S32" s="30">
        <f t="shared" si="15"/>
        <v>0</v>
      </c>
      <c r="T32" s="22" t="str">
        <f t="shared" si="16"/>
        <v xml:space="preserve"> </v>
      </c>
      <c r="U32" s="36" t="str">
        <f t="shared" si="17"/>
        <v xml:space="preserve">  </v>
      </c>
      <c r="V32" s="148" t="b">
        <f t="shared" si="4"/>
        <v>1</v>
      </c>
      <c r="W32" s="148" t="b">
        <f t="shared" si="5"/>
        <v>1</v>
      </c>
      <c r="X32" s="148" t="b">
        <f t="shared" si="8"/>
        <v>1</v>
      </c>
      <c r="Y32" s="148" t="b">
        <f t="shared" si="9"/>
        <v>1</v>
      </c>
      <c r="Z32" s="148" t="b">
        <f t="shared" si="10"/>
        <v>1</v>
      </c>
      <c r="AA32" s="148" t="b">
        <f t="shared" si="11"/>
        <v>1</v>
      </c>
      <c r="AB32" s="148" t="b">
        <f t="shared" si="12"/>
        <v>1</v>
      </c>
      <c r="AC32" s="128"/>
      <c r="AD32" s="128"/>
      <c r="AF32" s="142"/>
      <c r="AG32" s="142"/>
      <c r="AH32" s="142"/>
      <c r="AI32" s="142"/>
      <c r="AJ32" s="142"/>
      <c r="AK32" s="142"/>
    </row>
    <row r="33" spans="1:37" s="7" customFormat="1" ht="21.95" customHeight="1" x14ac:dyDescent="0.2">
      <c r="A33" s="2"/>
      <c r="B33" s="24">
        <v>21</v>
      </c>
      <c r="C33" s="152"/>
      <c r="D33" s="153"/>
      <c r="E33" s="24"/>
      <c r="F33" s="28">
        <f t="shared" si="6"/>
        <v>0</v>
      </c>
      <c r="G33" s="51"/>
      <c r="H33" s="159">
        <f t="shared" si="13"/>
        <v>0</v>
      </c>
      <c r="I33" s="160"/>
      <c r="J33" s="155"/>
      <c r="K33" s="156"/>
      <c r="L33" s="157"/>
      <c r="M33" s="157"/>
      <c r="N33" s="35" t="b">
        <f t="shared" si="14"/>
        <v>0</v>
      </c>
      <c r="O33" s="54"/>
      <c r="P33" s="56"/>
      <c r="Q33" s="56"/>
      <c r="R33" s="119">
        <f t="shared" si="7"/>
        <v>0</v>
      </c>
      <c r="S33" s="30">
        <f t="shared" si="15"/>
        <v>0</v>
      </c>
      <c r="T33" s="22" t="str">
        <f t="shared" si="16"/>
        <v xml:space="preserve"> </v>
      </c>
      <c r="U33" s="36" t="str">
        <f t="shared" si="17"/>
        <v xml:space="preserve">  </v>
      </c>
      <c r="V33" s="148" t="b">
        <f t="shared" si="4"/>
        <v>1</v>
      </c>
      <c r="W33" s="148" t="b">
        <f t="shared" si="5"/>
        <v>1</v>
      </c>
      <c r="X33" s="148" t="b">
        <f t="shared" si="8"/>
        <v>1</v>
      </c>
      <c r="Y33" s="148" t="b">
        <f t="shared" si="9"/>
        <v>1</v>
      </c>
      <c r="Z33" s="148" t="b">
        <f t="shared" si="10"/>
        <v>1</v>
      </c>
      <c r="AA33" s="148" t="b">
        <f t="shared" si="11"/>
        <v>1</v>
      </c>
      <c r="AB33" s="148" t="b">
        <f t="shared" si="12"/>
        <v>1</v>
      </c>
      <c r="AC33" s="128"/>
      <c r="AD33" s="128"/>
      <c r="AF33" s="142"/>
      <c r="AG33" s="142"/>
      <c r="AH33" s="142"/>
      <c r="AI33" s="142"/>
      <c r="AJ33" s="142"/>
      <c r="AK33" s="142"/>
    </row>
    <row r="34" spans="1:37" s="7" customFormat="1" ht="21.95" customHeight="1" x14ac:dyDescent="0.2">
      <c r="A34" s="2"/>
      <c r="B34" s="24">
        <v>22</v>
      </c>
      <c r="C34" s="152"/>
      <c r="D34" s="153"/>
      <c r="E34" s="24"/>
      <c r="F34" s="28">
        <f t="shared" si="6"/>
        <v>0</v>
      </c>
      <c r="G34" s="51"/>
      <c r="H34" s="159">
        <f t="shared" si="13"/>
        <v>0</v>
      </c>
      <c r="I34" s="160"/>
      <c r="J34" s="155"/>
      <c r="K34" s="156"/>
      <c r="L34" s="157"/>
      <c r="M34" s="157"/>
      <c r="N34" s="35" t="b">
        <f t="shared" si="14"/>
        <v>0</v>
      </c>
      <c r="O34" s="54"/>
      <c r="P34" s="56"/>
      <c r="Q34" s="56"/>
      <c r="R34" s="119">
        <f t="shared" si="7"/>
        <v>0</v>
      </c>
      <c r="S34" s="30">
        <f t="shared" si="15"/>
        <v>0</v>
      </c>
      <c r="T34" s="22" t="str">
        <f>IFERROR((S34/Q34)," ")</f>
        <v xml:space="preserve"> </v>
      </c>
      <c r="U34" s="36" t="str">
        <f t="shared" si="17"/>
        <v xml:space="preserve">  </v>
      </c>
      <c r="V34" s="148" t="b">
        <f t="shared" si="4"/>
        <v>1</v>
      </c>
      <c r="W34" s="148" t="b">
        <f t="shared" si="5"/>
        <v>1</v>
      </c>
      <c r="X34" s="148" t="b">
        <f t="shared" si="8"/>
        <v>1</v>
      </c>
      <c r="Y34" s="148" t="b">
        <f t="shared" si="9"/>
        <v>1</v>
      </c>
      <c r="Z34" s="148" t="b">
        <f t="shared" si="10"/>
        <v>1</v>
      </c>
      <c r="AA34" s="148" t="b">
        <f t="shared" si="11"/>
        <v>1</v>
      </c>
      <c r="AB34" s="148" t="b">
        <f t="shared" si="12"/>
        <v>1</v>
      </c>
      <c r="AC34" s="128"/>
      <c r="AD34" s="128"/>
      <c r="AF34" s="142"/>
      <c r="AG34" s="142"/>
      <c r="AH34" s="142"/>
      <c r="AI34" s="142"/>
      <c r="AJ34" s="142"/>
      <c r="AK34" s="142"/>
    </row>
    <row r="35" spans="1:37" s="7" customFormat="1" ht="21.95" customHeight="1" x14ac:dyDescent="0.2">
      <c r="A35" s="2"/>
      <c r="B35" s="24">
        <v>23</v>
      </c>
      <c r="C35" s="152"/>
      <c r="D35" s="153"/>
      <c r="E35" s="24"/>
      <c r="F35" s="28">
        <f t="shared" si="6"/>
        <v>0</v>
      </c>
      <c r="G35" s="51"/>
      <c r="H35" s="159">
        <f t="shared" si="13"/>
        <v>0</v>
      </c>
      <c r="I35" s="160"/>
      <c r="J35" s="155"/>
      <c r="K35" s="156"/>
      <c r="L35" s="157"/>
      <c r="M35" s="157"/>
      <c r="N35" s="35" t="b">
        <f t="shared" si="14"/>
        <v>0</v>
      </c>
      <c r="O35" s="54"/>
      <c r="P35" s="56"/>
      <c r="Q35" s="56"/>
      <c r="R35" s="119">
        <f t="shared" si="7"/>
        <v>0</v>
      </c>
      <c r="S35" s="30">
        <f t="shared" si="15"/>
        <v>0</v>
      </c>
      <c r="T35" s="22" t="str">
        <f t="shared" si="16"/>
        <v xml:space="preserve"> </v>
      </c>
      <c r="U35" s="36" t="str">
        <f t="shared" si="17"/>
        <v xml:space="preserve">  </v>
      </c>
      <c r="V35" s="148" t="b">
        <f t="shared" si="4"/>
        <v>1</v>
      </c>
      <c r="W35" s="148" t="b">
        <f t="shared" si="5"/>
        <v>1</v>
      </c>
      <c r="X35" s="148" t="b">
        <f t="shared" si="8"/>
        <v>1</v>
      </c>
      <c r="Y35" s="148" t="b">
        <f t="shared" si="9"/>
        <v>1</v>
      </c>
      <c r="Z35" s="148" t="b">
        <f t="shared" si="10"/>
        <v>1</v>
      </c>
      <c r="AA35" s="148" t="b">
        <f t="shared" si="11"/>
        <v>1</v>
      </c>
      <c r="AB35" s="148" t="b">
        <f t="shared" si="12"/>
        <v>1</v>
      </c>
      <c r="AC35" s="128"/>
      <c r="AD35" s="128"/>
      <c r="AF35" s="142"/>
      <c r="AG35" s="142"/>
      <c r="AH35" s="142"/>
      <c r="AI35" s="142"/>
      <c r="AJ35" s="142"/>
      <c r="AK35" s="142"/>
    </row>
    <row r="36" spans="1:37" s="7" customFormat="1" ht="21.95" customHeight="1" x14ac:dyDescent="0.2">
      <c r="A36" s="2"/>
      <c r="B36" s="24">
        <v>24</v>
      </c>
      <c r="C36" s="152"/>
      <c r="D36" s="153"/>
      <c r="E36" s="24"/>
      <c r="F36" s="28">
        <f t="shared" si="6"/>
        <v>0</v>
      </c>
      <c r="G36" s="51"/>
      <c r="H36" s="159">
        <f t="shared" si="13"/>
        <v>0</v>
      </c>
      <c r="I36" s="160"/>
      <c r="J36" s="155"/>
      <c r="K36" s="156"/>
      <c r="L36" s="157"/>
      <c r="M36" s="157"/>
      <c r="N36" s="35" t="b">
        <f t="shared" si="14"/>
        <v>0</v>
      </c>
      <c r="O36" s="54"/>
      <c r="P36" s="56"/>
      <c r="Q36" s="56"/>
      <c r="R36" s="119">
        <f t="shared" si="7"/>
        <v>0</v>
      </c>
      <c r="S36" s="30">
        <f t="shared" si="15"/>
        <v>0</v>
      </c>
      <c r="T36" s="22" t="str">
        <f t="shared" si="16"/>
        <v xml:space="preserve"> </v>
      </c>
      <c r="U36" s="36" t="str">
        <f t="shared" si="17"/>
        <v xml:space="preserve">  </v>
      </c>
      <c r="V36" s="148" t="b">
        <f t="shared" si="4"/>
        <v>1</v>
      </c>
      <c r="W36" s="148" t="b">
        <f t="shared" si="5"/>
        <v>1</v>
      </c>
      <c r="X36" s="148" t="b">
        <f t="shared" si="8"/>
        <v>1</v>
      </c>
      <c r="Y36" s="148" t="b">
        <f t="shared" si="9"/>
        <v>1</v>
      </c>
      <c r="Z36" s="148" t="b">
        <f t="shared" si="10"/>
        <v>1</v>
      </c>
      <c r="AA36" s="148" t="b">
        <f t="shared" si="11"/>
        <v>1</v>
      </c>
      <c r="AB36" s="148" t="b">
        <f t="shared" si="12"/>
        <v>1</v>
      </c>
      <c r="AC36" s="128"/>
      <c r="AD36" s="128"/>
      <c r="AF36" s="142"/>
      <c r="AG36" s="142"/>
      <c r="AH36" s="142"/>
      <c r="AI36" s="142"/>
      <c r="AJ36" s="142"/>
      <c r="AK36" s="142"/>
    </row>
    <row r="37" spans="1:37" s="7" customFormat="1" ht="21.95" customHeight="1" x14ac:dyDescent="0.2">
      <c r="A37" s="2"/>
      <c r="B37" s="24">
        <v>25</v>
      </c>
      <c r="C37" s="152"/>
      <c r="D37" s="153"/>
      <c r="E37" s="24"/>
      <c r="F37" s="28">
        <f t="shared" si="6"/>
        <v>0</v>
      </c>
      <c r="G37" s="51"/>
      <c r="H37" s="159">
        <f t="shared" si="13"/>
        <v>0</v>
      </c>
      <c r="I37" s="160"/>
      <c r="J37" s="155"/>
      <c r="K37" s="156"/>
      <c r="L37" s="157"/>
      <c r="M37" s="157"/>
      <c r="N37" s="35" t="b">
        <f t="shared" si="14"/>
        <v>0</v>
      </c>
      <c r="O37" s="54"/>
      <c r="P37" s="56"/>
      <c r="Q37" s="56"/>
      <c r="R37" s="119">
        <f t="shared" si="7"/>
        <v>0</v>
      </c>
      <c r="S37" s="30">
        <f>N37*$L$5</f>
        <v>0</v>
      </c>
      <c r="T37" s="22" t="str">
        <f t="shared" si="16"/>
        <v xml:space="preserve"> </v>
      </c>
      <c r="U37" s="36" t="str">
        <f t="shared" si="17"/>
        <v xml:space="preserve">  </v>
      </c>
      <c r="V37" s="148" t="b">
        <f t="shared" si="4"/>
        <v>1</v>
      </c>
      <c r="W37" s="148" t="b">
        <f t="shared" si="5"/>
        <v>1</v>
      </c>
      <c r="X37" s="148" t="b">
        <f t="shared" si="8"/>
        <v>1</v>
      </c>
      <c r="Y37" s="148" t="b">
        <f t="shared" si="9"/>
        <v>1</v>
      </c>
      <c r="Z37" s="148" t="b">
        <f t="shared" si="10"/>
        <v>1</v>
      </c>
      <c r="AA37" s="148" t="b">
        <f t="shared" si="11"/>
        <v>1</v>
      </c>
      <c r="AB37" s="148" t="b">
        <f t="shared" si="12"/>
        <v>1</v>
      </c>
      <c r="AC37" s="128"/>
      <c r="AD37" s="128"/>
      <c r="AF37" s="142"/>
      <c r="AG37" s="142"/>
      <c r="AH37" s="142"/>
      <c r="AI37" s="142"/>
      <c r="AJ37" s="142"/>
      <c r="AK37" s="142"/>
    </row>
    <row r="38" spans="1:37" s="7" customFormat="1" ht="21.95" customHeight="1" thickBot="1" x14ac:dyDescent="0.25">
      <c r="A38" s="2"/>
      <c r="B38" s="25">
        <v>26</v>
      </c>
      <c r="C38" s="202"/>
      <c r="D38" s="203"/>
      <c r="E38" s="25"/>
      <c r="F38" s="47">
        <f t="shared" si="6"/>
        <v>0</v>
      </c>
      <c r="G38" s="52"/>
      <c r="H38" s="161">
        <f t="shared" si="13"/>
        <v>0</v>
      </c>
      <c r="I38" s="162"/>
      <c r="J38" s="163"/>
      <c r="K38" s="164"/>
      <c r="L38" s="158"/>
      <c r="M38" s="158"/>
      <c r="N38" s="46" t="b">
        <f t="shared" si="14"/>
        <v>0</v>
      </c>
      <c r="O38" s="64"/>
      <c r="P38" s="65"/>
      <c r="Q38" s="65"/>
      <c r="R38" s="120">
        <f t="shared" si="7"/>
        <v>0</v>
      </c>
      <c r="S38" s="31">
        <f>N38*$L$5</f>
        <v>0</v>
      </c>
      <c r="T38" s="29" t="str">
        <f t="shared" si="16"/>
        <v xml:space="preserve"> </v>
      </c>
      <c r="U38" s="37" t="str">
        <f t="shared" si="17"/>
        <v xml:space="preserve">  </v>
      </c>
      <c r="V38" s="148" t="b">
        <f t="shared" si="4"/>
        <v>1</v>
      </c>
      <c r="W38" s="148" t="b">
        <f t="shared" si="5"/>
        <v>1</v>
      </c>
      <c r="X38" s="148" t="b">
        <f t="shared" si="8"/>
        <v>1</v>
      </c>
      <c r="Y38" s="148" t="b">
        <f t="shared" si="9"/>
        <v>1</v>
      </c>
      <c r="Z38" s="148" t="b">
        <f t="shared" si="10"/>
        <v>1</v>
      </c>
      <c r="AA38" s="148" t="b">
        <f t="shared" si="11"/>
        <v>1</v>
      </c>
      <c r="AB38" s="148" t="b">
        <f>_xlfn.ISFORMULA(U38)</f>
        <v>1</v>
      </c>
      <c r="AC38" s="128"/>
      <c r="AD38" s="128"/>
      <c r="AF38" s="142"/>
      <c r="AG38" s="142"/>
      <c r="AH38" s="142"/>
      <c r="AI38" s="142"/>
      <c r="AJ38" s="142"/>
      <c r="AK38" s="142"/>
    </row>
    <row r="39" spans="1:37" ht="20.100000000000001" customHeight="1" x14ac:dyDescent="0.2">
      <c r="A39" s="3" t="s">
        <v>0</v>
      </c>
      <c r="B39" s="3"/>
      <c r="C39" s="200"/>
      <c r="D39" s="200"/>
      <c r="E39" s="200"/>
      <c r="F39" s="39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109"/>
      <c r="S39" s="4"/>
      <c r="T39" s="4" t="str">
        <f t="shared" si="16"/>
        <v xml:space="preserve"> </v>
      </c>
      <c r="U39" s="3" t="s">
        <v>0</v>
      </c>
      <c r="X39" s="147" t="s">
        <v>0</v>
      </c>
      <c r="Z39" s="147" t="s">
        <v>0</v>
      </c>
      <c r="AA39" s="147" t="s">
        <v>0</v>
      </c>
      <c r="AB39" s="147" t="s">
        <v>0</v>
      </c>
    </row>
    <row r="40" spans="1:37" ht="20.100000000000001" customHeight="1" thickBot="1" x14ac:dyDescent="0.25">
      <c r="B40" s="3"/>
      <c r="C40" s="201" t="s">
        <v>68</v>
      </c>
      <c r="D40" s="201"/>
      <c r="E40" s="201"/>
      <c r="F40" s="39"/>
      <c r="G40" s="14"/>
      <c r="H40" s="14"/>
      <c r="I40" s="14"/>
      <c r="J40" s="14"/>
      <c r="K40" s="141" t="s">
        <v>83</v>
      </c>
      <c r="L40" s="141"/>
      <c r="M40" s="141"/>
      <c r="N40" s="4"/>
      <c r="O40" s="4"/>
      <c r="P40" s="4"/>
      <c r="Q40" s="4"/>
      <c r="R40" s="4"/>
      <c r="S40" s="12"/>
      <c r="T40" s="4"/>
      <c r="U40" s="3"/>
    </row>
    <row r="41" spans="1:37" ht="20.100000000000001" customHeight="1" x14ac:dyDescent="0.2">
      <c r="B41" s="140" t="s">
        <v>14</v>
      </c>
      <c r="C41" s="154" t="s">
        <v>70</v>
      </c>
      <c r="D41" s="154"/>
      <c r="E41" s="154"/>
      <c r="F41" s="154"/>
      <c r="G41" s="154"/>
      <c r="H41" s="154"/>
      <c r="I41" s="154"/>
      <c r="J41" s="81"/>
      <c r="K41" s="216" t="s">
        <v>73</v>
      </c>
      <c r="L41" s="217"/>
      <c r="M41" s="218"/>
      <c r="N41" s="75" t="s">
        <v>82</v>
      </c>
      <c r="O41" s="77" t="s">
        <v>49</v>
      </c>
      <c r="P41" s="77" t="s">
        <v>76</v>
      </c>
      <c r="Q41" s="59" t="s">
        <v>77</v>
      </c>
      <c r="R41" s="204" t="s">
        <v>40</v>
      </c>
      <c r="S41" s="205"/>
      <c r="T41" s="205"/>
      <c r="U41" s="206"/>
    </row>
    <row r="42" spans="1:37" ht="20.100000000000001" customHeight="1" x14ac:dyDescent="0.2">
      <c r="B42" s="140" t="s">
        <v>14</v>
      </c>
      <c r="C42" s="154" t="s">
        <v>71</v>
      </c>
      <c r="D42" s="154"/>
      <c r="E42" s="154"/>
      <c r="F42" s="154"/>
      <c r="G42" s="154"/>
      <c r="H42" s="154"/>
      <c r="I42" s="83"/>
      <c r="J42" s="81"/>
      <c r="K42" s="219"/>
      <c r="L42" s="220"/>
      <c r="M42" s="221"/>
      <c r="N42" s="76"/>
      <c r="O42" s="78" t="s">
        <v>75</v>
      </c>
      <c r="P42" s="78" t="s">
        <v>55</v>
      </c>
      <c r="Q42" s="62" t="s">
        <v>21</v>
      </c>
      <c r="R42" s="73" t="s">
        <v>78</v>
      </c>
      <c r="S42" s="74" t="s">
        <v>79</v>
      </c>
      <c r="T42" s="74" t="s">
        <v>80</v>
      </c>
      <c r="U42" s="63" t="s">
        <v>81</v>
      </c>
    </row>
    <row r="43" spans="1:37" ht="20.100000000000001" customHeight="1" x14ac:dyDescent="0.2">
      <c r="B43" s="140" t="s">
        <v>14</v>
      </c>
      <c r="C43" s="154" t="s">
        <v>72</v>
      </c>
      <c r="D43" s="154"/>
      <c r="E43" s="154"/>
      <c r="F43" s="154"/>
      <c r="G43" s="154"/>
      <c r="H43" s="154"/>
      <c r="I43" s="83"/>
      <c r="J43" s="81"/>
      <c r="K43" s="210" t="s">
        <v>66</v>
      </c>
      <c r="L43" s="211"/>
      <c r="M43" s="212"/>
      <c r="N43" s="93">
        <f>SUMIFS(O13:O38,$E$13:$E$38,"Leer")</f>
        <v>0</v>
      </c>
      <c r="O43" s="94">
        <f>SUMIFS(N13:N38,$E$13:$E$38,"Leer")</f>
        <v>0</v>
      </c>
      <c r="P43" s="79" t="s">
        <v>30</v>
      </c>
      <c r="Q43" s="44" t="s">
        <v>30</v>
      </c>
      <c r="R43" s="58">
        <f>SUMIFS(S13:S38,$E$13:$E$38,"Leer")</f>
        <v>0</v>
      </c>
      <c r="S43" s="110" t="str">
        <f>IFERROR((R43/N43)," ")</f>
        <v xml:space="preserve"> </v>
      </c>
      <c r="T43" s="111" t="s">
        <v>30</v>
      </c>
      <c r="U43" s="112" t="s">
        <v>30</v>
      </c>
    </row>
    <row r="44" spans="1:37" ht="20.100000000000001" customHeight="1" x14ac:dyDescent="0.2">
      <c r="B44" s="140"/>
      <c r="C44" s="154"/>
      <c r="D44" s="154"/>
      <c r="E44" s="154"/>
      <c r="F44" s="154"/>
      <c r="G44" s="154"/>
      <c r="H44" s="154"/>
      <c r="I44" s="83"/>
      <c r="J44" s="81"/>
      <c r="K44" s="213" t="s">
        <v>67</v>
      </c>
      <c r="L44" s="214"/>
      <c r="M44" s="215"/>
      <c r="N44" s="93">
        <f>SUMIFS(P13:P38,$E$13:$E$38,"Geladen")</f>
        <v>0</v>
      </c>
      <c r="O44" s="94">
        <f>SUMIFS(N13:N38,$E$13:$E$38,"Geladen")</f>
        <v>0</v>
      </c>
      <c r="P44" s="80">
        <f>SUMIFS(Q13:Q38,E13:E38,"Geladen")</f>
        <v>0</v>
      </c>
      <c r="Q44" s="45">
        <f>SUMIFS(R13:R38,E13:E38,"Gelade")</f>
        <v>0</v>
      </c>
      <c r="R44" s="57">
        <f>SUMIFS(S13:S38,$E$13:$E$38,"Geladen")</f>
        <v>0</v>
      </c>
      <c r="S44" s="110" t="str">
        <f>IFERROR((R44/N44)," ")</f>
        <v xml:space="preserve"> </v>
      </c>
      <c r="T44" s="110" t="str">
        <f>IFERROR((R44/P44)," ")</f>
        <v xml:space="preserve"> </v>
      </c>
      <c r="U44" s="110" t="str">
        <f>IFERROR((R44/Q44)*1000," ")</f>
        <v xml:space="preserve"> </v>
      </c>
    </row>
    <row r="45" spans="1:37" ht="20.100000000000001" customHeight="1" thickBot="1" x14ac:dyDescent="0.25">
      <c r="B45" s="140" t="s">
        <v>0</v>
      </c>
      <c r="C45" s="154"/>
      <c r="D45" s="154"/>
      <c r="E45" s="154"/>
      <c r="F45" s="154"/>
      <c r="G45" s="154"/>
      <c r="H45" s="154"/>
      <c r="I45" s="82"/>
      <c r="J45" s="81"/>
      <c r="K45" s="207" t="s">
        <v>74</v>
      </c>
      <c r="L45" s="208"/>
      <c r="M45" s="209"/>
      <c r="N45" s="95">
        <f>SUM(N43,N44)</f>
        <v>0</v>
      </c>
      <c r="O45" s="96">
        <f>SUM(O43:O44)</f>
        <v>0</v>
      </c>
      <c r="P45" s="96">
        <f>SUM(P43,P44)</f>
        <v>0</v>
      </c>
      <c r="Q45" s="60">
        <f>SUM(Q43,Q44)</f>
        <v>0</v>
      </c>
      <c r="R45" s="61">
        <f>SUM(R43:R44)</f>
        <v>0</v>
      </c>
      <c r="S45" s="113" t="str">
        <f>IFERROR((R45/N45)," ")</f>
        <v xml:space="preserve"> </v>
      </c>
      <c r="T45" s="113" t="str">
        <f>IFERROR((R45/P45)," ")</f>
        <v xml:space="preserve"> </v>
      </c>
      <c r="U45" s="114" t="s">
        <v>30</v>
      </c>
    </row>
    <row r="46" spans="1:37" ht="20.100000000000001" customHeight="1" x14ac:dyDescent="0.2">
      <c r="B46" s="140" t="s">
        <v>14</v>
      </c>
      <c r="C46" s="154" t="s">
        <v>69</v>
      </c>
      <c r="D46" s="154"/>
      <c r="E46" s="154"/>
      <c r="F46" s="154"/>
      <c r="G46" s="154"/>
      <c r="H46" s="154"/>
      <c r="I46" s="82"/>
      <c r="J46" s="84"/>
      <c r="K46" s="43"/>
      <c r="L46" s="43"/>
      <c r="M46" s="43"/>
      <c r="N46" s="42"/>
      <c r="O46" s="42"/>
      <c r="P46" s="42"/>
      <c r="Q46" s="45"/>
      <c r="R46" s="41"/>
      <c r="S46" s="40"/>
      <c r="T46" s="69"/>
      <c r="U46" s="85"/>
    </row>
    <row r="47" spans="1:37" ht="18" customHeight="1" x14ac:dyDescent="0.2">
      <c r="A47" s="67"/>
      <c r="B47" s="68"/>
      <c r="C47" s="72"/>
      <c r="D47" s="72"/>
      <c r="E47" s="72"/>
      <c r="F47" s="72"/>
      <c r="G47" s="72"/>
      <c r="H47" s="69"/>
      <c r="I47" s="69"/>
      <c r="J47" s="69"/>
      <c r="K47" s="69"/>
      <c r="L47" s="72"/>
      <c r="M47" s="72"/>
      <c r="N47" s="72"/>
      <c r="O47" s="72"/>
      <c r="P47" s="72"/>
      <c r="Q47" s="69"/>
      <c r="R47" s="70"/>
      <c r="U47" s="5"/>
    </row>
    <row r="48" spans="1:37" x14ac:dyDescent="0.2">
      <c r="A48" s="67"/>
      <c r="B48" s="68"/>
      <c r="C48" s="71"/>
      <c r="D48" s="71"/>
      <c r="E48" s="71"/>
      <c r="F48" s="71"/>
      <c r="G48" s="71"/>
      <c r="H48" s="69"/>
      <c r="I48" s="69"/>
      <c r="J48" s="69"/>
      <c r="K48" s="69"/>
      <c r="L48" s="71"/>
      <c r="M48" s="71"/>
      <c r="N48" s="71"/>
      <c r="O48" s="71"/>
      <c r="P48" s="71"/>
      <c r="Q48" s="6"/>
      <c r="R48" s="6"/>
      <c r="S48" s="69"/>
      <c r="T48" s="69"/>
      <c r="U48" s="68"/>
    </row>
    <row r="49" spans="1:21" x14ac:dyDescent="0.2">
      <c r="A49" s="67"/>
      <c r="B49" s="68"/>
      <c r="H49" s="69"/>
      <c r="I49" s="69"/>
      <c r="J49" s="69"/>
      <c r="K49" s="69"/>
      <c r="Q49" s="6"/>
      <c r="R49" s="6"/>
      <c r="S49" s="69"/>
      <c r="T49" s="69"/>
      <c r="U49" s="68"/>
    </row>
    <row r="50" spans="1:21" ht="12.75" customHeight="1" x14ac:dyDescent="0.2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</row>
    <row r="51" spans="1:21" ht="12.75" customHeight="1" x14ac:dyDescent="0.2"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</row>
    <row r="52" spans="1:21" ht="12.75" customHeight="1" x14ac:dyDescent="0.2"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</row>
    <row r="53" spans="1:21" ht="14.25" x14ac:dyDescent="0.2">
      <c r="B53" s="66"/>
      <c r="C53" s="66"/>
      <c r="D53" s="66"/>
      <c r="E53" s="66"/>
      <c r="F53" s="66"/>
      <c r="G53" s="66"/>
      <c r="H53" s="66" t="s">
        <v>0</v>
      </c>
      <c r="I53" s="66"/>
      <c r="J53" s="66"/>
      <c r="K53" s="66"/>
      <c r="L53" s="66"/>
      <c r="M53" s="66"/>
      <c r="N53" s="66"/>
    </row>
    <row r="54" spans="1:21" ht="14.25" x14ac:dyDescent="0.2">
      <c r="B54" s="66"/>
      <c r="C54" s="66" t="s">
        <v>0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</row>
    <row r="55" spans="1:21" ht="14.25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</row>
    <row r="56" spans="1:21" ht="14.25" x14ac:dyDescent="0.2"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</row>
    <row r="57" spans="1:21" ht="14.25" x14ac:dyDescent="0.2"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</row>
    <row r="58" spans="1:21" ht="14.25" x14ac:dyDescent="0.2"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</row>
    <row r="59" spans="1:21" ht="14.25" x14ac:dyDescent="0.2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</row>
    <row r="60" spans="1:21" ht="14.25" x14ac:dyDescent="0.2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</row>
  </sheetData>
  <sheetProtection algorithmName="SHA-512" hashValue="PvWTlW2UQiPSZJlxwOfa6QX0vyZ+DM/E8izA9Ie/Tp7vOkeA6ivNAa4xQeJGuq7LfXKZaLE5L51EXrqi9MK64Q==" saltValue="UQeV9bybTxZY6+xshEB2yw==" spinCount="100000" sheet="1" objects="1" scenarios="1"/>
  <protectedRanges>
    <protectedRange sqref="O13:Q38" name="transportprestatie"/>
    <protectedRange sqref="H13 J13:M38" name="Brandstof"/>
    <protectedRange sqref="C13:E38 G13:G38" name="DatumReis"/>
    <protectedRange sqref="E4:G5" name="kop1"/>
    <protectedRange sqref="J4:N5" name="kop2"/>
    <protectedRange sqref="F13" name="vertrek"/>
  </protectedRanges>
  <mergeCells count="147">
    <mergeCell ref="C12:D12"/>
    <mergeCell ref="C22:D22"/>
    <mergeCell ref="J20:K20"/>
    <mergeCell ref="J22:K22"/>
    <mergeCell ref="J23:K23"/>
    <mergeCell ref="L24:M24"/>
    <mergeCell ref="E8:E11"/>
    <mergeCell ref="F8:F11"/>
    <mergeCell ref="G8:G11"/>
    <mergeCell ref="C23:D23"/>
    <mergeCell ref="C24:D24"/>
    <mergeCell ref="C20:D20"/>
    <mergeCell ref="C21:D21"/>
    <mergeCell ref="J12:K12"/>
    <mergeCell ref="L12:M12"/>
    <mergeCell ref="H20:I20"/>
    <mergeCell ref="L23:M23"/>
    <mergeCell ref="J21:K21"/>
    <mergeCell ref="H21:I21"/>
    <mergeCell ref="H22:I22"/>
    <mergeCell ref="L22:M22"/>
    <mergeCell ref="L20:M20"/>
    <mergeCell ref="L25:M25"/>
    <mergeCell ref="L26:M26"/>
    <mergeCell ref="J25:K25"/>
    <mergeCell ref="J26:K26"/>
    <mergeCell ref="R41:U41"/>
    <mergeCell ref="K45:M45"/>
    <mergeCell ref="K43:M43"/>
    <mergeCell ref="K44:M44"/>
    <mergeCell ref="K41:M42"/>
    <mergeCell ref="J34:K34"/>
    <mergeCell ref="J35:K35"/>
    <mergeCell ref="J36:K36"/>
    <mergeCell ref="J29:K29"/>
    <mergeCell ref="J30:K30"/>
    <mergeCell ref="J31:K31"/>
    <mergeCell ref="J32:K32"/>
    <mergeCell ref="L32:M32"/>
    <mergeCell ref="L33:M33"/>
    <mergeCell ref="C42:H42"/>
    <mergeCell ref="C39:E39"/>
    <mergeCell ref="C40:E40"/>
    <mergeCell ref="H32:I32"/>
    <mergeCell ref="L34:M34"/>
    <mergeCell ref="C43:H45"/>
    <mergeCell ref="C41:I41"/>
    <mergeCell ref="C35:D35"/>
    <mergeCell ref="C36:D36"/>
    <mergeCell ref="H34:I34"/>
    <mergeCell ref="H35:I35"/>
    <mergeCell ref="H36:I36"/>
    <mergeCell ref="C32:D32"/>
    <mergeCell ref="C33:D33"/>
    <mergeCell ref="C37:D37"/>
    <mergeCell ref="C38:D38"/>
    <mergeCell ref="C34:D34"/>
    <mergeCell ref="H33:I33"/>
    <mergeCell ref="B2:N2"/>
    <mergeCell ref="E4:G4"/>
    <mergeCell ref="C13:D13"/>
    <mergeCell ref="C14:D14"/>
    <mergeCell ref="C15:D15"/>
    <mergeCell ref="C16:D16"/>
    <mergeCell ref="C17:D17"/>
    <mergeCell ref="C18:D18"/>
    <mergeCell ref="C19:D19"/>
    <mergeCell ref="L19:M19"/>
    <mergeCell ref="C11:D11"/>
    <mergeCell ref="B3:H3"/>
    <mergeCell ref="E7:G7"/>
    <mergeCell ref="B4:C4"/>
    <mergeCell ref="B5:C5"/>
    <mergeCell ref="E5:G5"/>
    <mergeCell ref="C10:D10"/>
    <mergeCell ref="J8:K8"/>
    <mergeCell ref="J10:K10"/>
    <mergeCell ref="J11:K11"/>
    <mergeCell ref="J4:N4"/>
    <mergeCell ref="L8:M8"/>
    <mergeCell ref="L17:M17"/>
    <mergeCell ref="L18:M18"/>
    <mergeCell ref="S7:U7"/>
    <mergeCell ref="O7:R7"/>
    <mergeCell ref="H7:N7"/>
    <mergeCell ref="J13:K13"/>
    <mergeCell ref="J14:K14"/>
    <mergeCell ref="J15:K15"/>
    <mergeCell ref="J16:K16"/>
    <mergeCell ref="L14:M14"/>
    <mergeCell ref="L15:M15"/>
    <mergeCell ref="L16:M16"/>
    <mergeCell ref="L10:M10"/>
    <mergeCell ref="L11:M11"/>
    <mergeCell ref="L13:M13"/>
    <mergeCell ref="L9:M9"/>
    <mergeCell ref="H8:I8"/>
    <mergeCell ref="H10:I10"/>
    <mergeCell ref="H11:I11"/>
    <mergeCell ref="H13:I13"/>
    <mergeCell ref="H14:I14"/>
    <mergeCell ref="H15:I15"/>
    <mergeCell ref="H16:I16"/>
    <mergeCell ref="H9:I9"/>
    <mergeCell ref="S12:U12"/>
    <mergeCell ref="H12:I12"/>
    <mergeCell ref="C31:D31"/>
    <mergeCell ref="H31:I31"/>
    <mergeCell ref="H27:I27"/>
    <mergeCell ref="H28:I28"/>
    <mergeCell ref="J28:K28"/>
    <mergeCell ref="J27:K27"/>
    <mergeCell ref="L29:M29"/>
    <mergeCell ref="L30:M30"/>
    <mergeCell ref="L31:M31"/>
    <mergeCell ref="L27:M27"/>
    <mergeCell ref="C29:D29"/>
    <mergeCell ref="C30:D30"/>
    <mergeCell ref="L28:M28"/>
    <mergeCell ref="C27:D27"/>
    <mergeCell ref="C28:D28"/>
    <mergeCell ref="H29:I29"/>
    <mergeCell ref="H30:I30"/>
    <mergeCell ref="C25:D25"/>
    <mergeCell ref="C26:D26"/>
    <mergeCell ref="C46:H46"/>
    <mergeCell ref="J19:K19"/>
    <mergeCell ref="J17:K17"/>
    <mergeCell ref="J18:K18"/>
    <mergeCell ref="L37:M37"/>
    <mergeCell ref="L38:M38"/>
    <mergeCell ref="H37:I37"/>
    <mergeCell ref="H38:I38"/>
    <mergeCell ref="J38:K38"/>
    <mergeCell ref="H19:I19"/>
    <mergeCell ref="H17:I17"/>
    <mergeCell ref="H18:I18"/>
    <mergeCell ref="H23:I23"/>
    <mergeCell ref="J24:K24"/>
    <mergeCell ref="H24:I24"/>
    <mergeCell ref="H25:I25"/>
    <mergeCell ref="H26:I26"/>
    <mergeCell ref="J33:K33"/>
    <mergeCell ref="L35:M35"/>
    <mergeCell ref="L36:M36"/>
    <mergeCell ref="J37:K37"/>
    <mergeCell ref="L21:M21"/>
  </mergeCells>
  <conditionalFormatting sqref="O43:O46 N13:N38">
    <cfRule type="cellIs" dxfId="59" priority="66" operator="equal">
      <formula>0</formula>
    </cfRule>
    <cfRule type="cellIs" dxfId="58" priority="67" operator="equal">
      <formula>0</formula>
    </cfRule>
  </conditionalFormatting>
  <conditionalFormatting sqref="R13:R38">
    <cfRule type="cellIs" dxfId="57" priority="65" stopIfTrue="1" operator="equal">
      <formula>0</formula>
    </cfRule>
  </conditionalFormatting>
  <conditionalFormatting sqref="S13:S38">
    <cfRule type="cellIs" dxfId="56" priority="55" operator="equal">
      <formula>0</formula>
    </cfRule>
  </conditionalFormatting>
  <conditionalFormatting sqref="R13:R38">
    <cfRule type="cellIs" dxfId="55" priority="54" operator="equal">
      <formula>FALSE</formula>
    </cfRule>
  </conditionalFormatting>
  <conditionalFormatting sqref="T13:U38 R13:R38">
    <cfRule type="expression" dxfId="54" priority="50">
      <formula>$E13="Leer"</formula>
    </cfRule>
  </conditionalFormatting>
  <conditionalFormatting sqref="N43">
    <cfRule type="cellIs" dxfId="53" priority="36" operator="equal">
      <formula>0</formula>
    </cfRule>
    <cfRule type="cellIs" dxfId="52" priority="37" operator="equal">
      <formula>0</formula>
    </cfRule>
  </conditionalFormatting>
  <conditionalFormatting sqref="N44">
    <cfRule type="cellIs" dxfId="51" priority="34" operator="equal">
      <formula>0</formula>
    </cfRule>
    <cfRule type="cellIs" dxfId="50" priority="35" operator="equal">
      <formula>0</formula>
    </cfRule>
  </conditionalFormatting>
  <conditionalFormatting sqref="N45:N46">
    <cfRule type="cellIs" dxfId="49" priority="30" operator="equal">
      <formula>0</formula>
    </cfRule>
    <cfRule type="cellIs" dxfId="48" priority="31" operator="equal">
      <formula>0</formula>
    </cfRule>
  </conditionalFormatting>
  <conditionalFormatting sqref="F53 F59:F1048576 F1:F8 F13:F38">
    <cfRule type="cellIs" dxfId="47" priority="28" operator="equal">
      <formula>0</formula>
    </cfRule>
  </conditionalFormatting>
  <conditionalFormatting sqref="E13:E38">
    <cfRule type="cellIs" dxfId="46" priority="27" operator="equal">
      <formula>0</formula>
    </cfRule>
  </conditionalFormatting>
  <conditionalFormatting sqref="G14:G37">
    <cfRule type="cellIs" dxfId="45" priority="26" operator="equal">
      <formula>0</formula>
    </cfRule>
  </conditionalFormatting>
  <conditionalFormatting sqref="O13:O38">
    <cfRule type="cellIs" dxfId="44" priority="21" stopIfTrue="1" operator="equal">
      <formula>0</formula>
    </cfRule>
  </conditionalFormatting>
  <conditionalFormatting sqref="O13:O38">
    <cfRule type="cellIs" dxfId="43" priority="20" operator="equal">
      <formula>FALSE</formula>
    </cfRule>
  </conditionalFormatting>
  <conditionalFormatting sqref="O13:O38">
    <cfRule type="cellIs" dxfId="42" priority="18" operator="equal">
      <formula>0</formula>
    </cfRule>
    <cfRule type="expression" dxfId="41" priority="19" stopIfTrue="1">
      <formula>$E13="Geladen"</formula>
    </cfRule>
  </conditionalFormatting>
  <conditionalFormatting sqref="O38">
    <cfRule type="cellIs" dxfId="40" priority="17" operator="equal">
      <formula>FALSE</formula>
    </cfRule>
  </conditionalFormatting>
  <conditionalFormatting sqref="P14 P27">
    <cfRule type="cellIs" dxfId="39" priority="16" stopIfTrue="1" operator="equal">
      <formula>0</formula>
    </cfRule>
  </conditionalFormatting>
  <conditionalFormatting sqref="P13:P38">
    <cfRule type="cellIs" dxfId="38" priority="15" operator="equal">
      <formula>FALSE</formula>
    </cfRule>
  </conditionalFormatting>
  <conditionalFormatting sqref="P13:P38">
    <cfRule type="cellIs" dxfId="37" priority="14" stopIfTrue="1" operator="equal">
      <formula>0</formula>
    </cfRule>
  </conditionalFormatting>
  <conditionalFormatting sqref="P13:P38">
    <cfRule type="expression" dxfId="36" priority="13">
      <formula>$E13="Leer"</formula>
    </cfRule>
  </conditionalFormatting>
  <conditionalFormatting sqref="Q14:Q38">
    <cfRule type="cellIs" dxfId="35" priority="12" stopIfTrue="1" operator="equal">
      <formula>0</formula>
    </cfRule>
  </conditionalFormatting>
  <conditionalFormatting sqref="Q13:Q38">
    <cfRule type="cellIs" dxfId="34" priority="11" operator="equal">
      <formula>FALSE</formula>
    </cfRule>
  </conditionalFormatting>
  <conditionalFormatting sqref="Q13:Q38">
    <cfRule type="cellIs" dxfId="33" priority="10" stopIfTrue="1" operator="equal">
      <formula>0</formula>
    </cfRule>
  </conditionalFormatting>
  <conditionalFormatting sqref="Q13:Q38">
    <cfRule type="expression" dxfId="32" priority="9">
      <formula>$E13="Leer"</formula>
    </cfRule>
  </conditionalFormatting>
  <conditionalFormatting sqref="H12">
    <cfRule type="cellIs" dxfId="31" priority="8" operator="equal">
      <formula>0</formula>
    </cfRule>
  </conditionalFormatting>
  <conditionalFormatting sqref="F12">
    <cfRule type="cellIs" dxfId="30" priority="7" operator="equal">
      <formula>0</formula>
    </cfRule>
  </conditionalFormatting>
  <conditionalFormatting sqref="V1:AD1048576">
    <cfRule type="cellIs" dxfId="29" priority="6" operator="equal">
      <formula>FALSE</formula>
    </cfRule>
  </conditionalFormatting>
  <conditionalFormatting sqref="N5">
    <cfRule type="cellIs" dxfId="28" priority="5" operator="equal">
      <formula>0</formula>
    </cfRule>
  </conditionalFormatting>
  <conditionalFormatting sqref="N14:N38">
    <cfRule type="cellIs" dxfId="27" priority="4" operator="equal">
      <formula>FALSE</formula>
    </cfRule>
  </conditionalFormatting>
  <dataValidations count="5">
    <dataValidation type="list" allowBlank="1" showInputMessage="1" showErrorMessage="1" sqref="J5" xr:uid="{ADDF3301-1669-48AA-8FD6-EFA7872FADA5}">
      <formula1>"Diesel (fossil),GTL"</formula1>
    </dataValidation>
    <dataValidation type="custom" allowBlank="1" showInputMessage="1" showErrorMessage="1" errorTitle="Let op" error="Bij &quot;Type&quot; is Empty ingevuld. Daarom hoeft deze niet ingevuld te worden. " sqref="T13:U38" xr:uid="{49C5FA64-F331-4C92-A58B-45E88B717566}">
      <formula1>$E13="Leeg"</formula1>
    </dataValidation>
    <dataValidation type="list" allowBlank="1" showInputMessage="1" showErrorMessage="1" sqref="E13:E38" xr:uid="{02EA7791-D333-49F5-AD3C-F754CACE42F9}">
      <formula1>"Leer,Geladen"</formula1>
    </dataValidation>
    <dataValidation type="custom" allowBlank="1" showInputMessage="1" showErrorMessage="1" errorTitle="Let op" error="Für 'Typ' ist 'Geladen' bereits ausgefüllt. Daher brauchen Sie diese Spalte nicht auszufüllen. " sqref="O13:O38" xr:uid="{22C69023-8854-4B99-9757-F4290241F6EA}">
      <formula1>$E13="Leer"</formula1>
    </dataValidation>
    <dataValidation type="custom" allowBlank="1" showInputMessage="1" showErrorMessage="1" errorTitle="Let op" error="Für 'Typ' ist 'Leer' ausgefüllt. Daher brauchen Sie diese Spalte nicht auszufüllen. " sqref="P13:R38" xr:uid="{76B415C9-A2A8-2A43-B849-DDC16743EADD}">
      <formula1>$E13="Geladen"</formula1>
    </dataValidation>
  </dataValidations>
  <pageMargins left="0.23622047244094491" right="0.23622047244094491" top="0.39370078740157483" bottom="0.74803149606299213" header="0.31496062992125984" footer="0.31496062992125984"/>
  <pageSetup paperSize="8" scale="90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86C1D-C273-4579-A2C7-183A27E44ACB}">
  <sheetPr>
    <pageSetUpPr fitToPage="1"/>
  </sheetPr>
  <dimension ref="A1:AG51"/>
  <sheetViews>
    <sheetView showGridLines="0" showZeros="0" zoomScaleNormal="100" zoomScaleSheetLayoutView="100" workbookViewId="0">
      <selection activeCell="E43" sqref="E43"/>
    </sheetView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15" width="11.7109375" style="5" customWidth="1"/>
    <col min="16" max="16" width="12.140625" style="5" customWidth="1"/>
    <col min="17" max="20" width="11.7109375" style="5" customWidth="1"/>
    <col min="21" max="21" width="11.7109375" style="6" customWidth="1"/>
    <col min="22" max="23" width="11.7109375" style="122" hidden="1" customWidth="1"/>
    <col min="24" max="27" width="15.7109375" style="122" hidden="1" customWidth="1"/>
    <col min="28" max="28" width="0" style="122" hidden="1" customWidth="1"/>
    <col min="29" max="30" width="0" style="127" hidden="1" customWidth="1"/>
    <col min="31" max="31" width="0" style="6" hidden="1" customWidth="1"/>
    <col min="32" max="16384" width="9.140625" style="6"/>
  </cols>
  <sheetData>
    <row r="1" spans="1:33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 t="s">
        <v>0</v>
      </c>
      <c r="O1" s="4"/>
      <c r="P1" s="4"/>
      <c r="Q1" s="4"/>
      <c r="R1" s="4"/>
      <c r="S1" s="4"/>
      <c r="T1" s="4"/>
      <c r="U1" s="3"/>
    </row>
    <row r="2" spans="1:33" ht="20.100000000000001" customHeight="1" x14ac:dyDescent="0.2">
      <c r="B2" s="185" t="s">
        <v>31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4" t="s">
        <v>0</v>
      </c>
      <c r="P2" s="4"/>
      <c r="Q2" s="4"/>
      <c r="R2" s="4"/>
      <c r="S2" s="4"/>
      <c r="T2" s="4"/>
      <c r="U2" s="3"/>
    </row>
    <row r="3" spans="1:33" ht="20.100000000000001" customHeight="1" x14ac:dyDescent="0.2">
      <c r="B3" s="192"/>
      <c r="C3" s="192"/>
      <c r="D3" s="192"/>
      <c r="E3" s="192"/>
      <c r="F3" s="192"/>
      <c r="G3" s="192"/>
      <c r="H3" s="192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3"/>
    </row>
    <row r="4" spans="1:33" s="7" customFormat="1" ht="20.100000000000001" customHeight="1" x14ac:dyDescent="0.2">
      <c r="A4" s="2"/>
      <c r="B4" s="193" t="s">
        <v>32</v>
      </c>
      <c r="C4" s="193" t="s">
        <v>2</v>
      </c>
      <c r="D4" s="15" t="s">
        <v>1</v>
      </c>
      <c r="E4" s="186"/>
      <c r="F4" s="186"/>
      <c r="G4" s="186"/>
      <c r="H4" s="16" t="s">
        <v>12</v>
      </c>
      <c r="I4" s="10" t="s">
        <v>1</v>
      </c>
      <c r="J4" s="199"/>
      <c r="K4" s="199"/>
      <c r="L4" s="199"/>
      <c r="M4" s="199"/>
      <c r="N4" s="199"/>
      <c r="O4" s="2"/>
      <c r="P4" s="1"/>
      <c r="Q4" s="1"/>
      <c r="R4" s="1"/>
      <c r="S4" s="2"/>
      <c r="T4" s="1"/>
      <c r="U4" s="2"/>
      <c r="V4" s="123"/>
      <c r="W4" s="123"/>
      <c r="X4" s="123"/>
      <c r="Y4" s="123"/>
      <c r="Z4" s="123"/>
      <c r="AA4" s="123"/>
      <c r="AB4" s="123"/>
      <c r="AC4" s="128"/>
      <c r="AD4" s="128"/>
    </row>
    <row r="5" spans="1:33" s="7" customFormat="1" ht="20.100000000000001" customHeight="1" x14ac:dyDescent="0.2">
      <c r="A5" s="2"/>
      <c r="B5" s="194" t="s">
        <v>33</v>
      </c>
      <c r="C5" s="194" t="s">
        <v>11</v>
      </c>
      <c r="D5" s="15" t="s">
        <v>1</v>
      </c>
      <c r="E5" s="195"/>
      <c r="F5" s="195"/>
      <c r="G5" s="195"/>
      <c r="H5" s="16" t="s">
        <v>34</v>
      </c>
      <c r="I5" s="10" t="s">
        <v>1</v>
      </c>
      <c r="J5" s="38" t="s">
        <v>65</v>
      </c>
      <c r="K5" s="18" t="s">
        <v>13</v>
      </c>
      <c r="L5" s="17">
        <f>IF(J5="Diesel (fossil)",2.657,2.471)</f>
        <v>2.657</v>
      </c>
      <c r="M5" s="121" t="s">
        <v>19</v>
      </c>
      <c r="N5" s="121"/>
      <c r="O5" s="2"/>
      <c r="P5" s="115"/>
      <c r="Q5" s="1"/>
      <c r="R5" s="1"/>
      <c r="S5" s="1"/>
      <c r="T5" s="1"/>
      <c r="U5" s="2"/>
      <c r="V5" s="123"/>
      <c r="W5" s="123"/>
      <c r="X5" s="123"/>
      <c r="Y5" s="123"/>
      <c r="Z5" s="123"/>
      <c r="AA5" s="123"/>
      <c r="AB5" s="123"/>
      <c r="AC5" s="128"/>
      <c r="AD5" s="128"/>
    </row>
    <row r="6" spans="1:33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2"/>
      <c r="V6" s="123"/>
      <c r="W6" s="123"/>
      <c r="X6" s="123"/>
      <c r="Y6" s="123"/>
      <c r="Z6" s="123"/>
      <c r="AA6" s="123"/>
      <c r="AB6" s="123"/>
      <c r="AC6" s="128"/>
      <c r="AD6" s="128"/>
    </row>
    <row r="7" spans="1:33" s="9" customFormat="1" ht="27" customHeight="1" x14ac:dyDescent="0.2">
      <c r="A7" s="13"/>
      <c r="C7" s="10"/>
      <c r="D7" s="10"/>
      <c r="E7" s="165" t="s">
        <v>36</v>
      </c>
      <c r="F7" s="166"/>
      <c r="G7" s="167"/>
      <c r="H7" s="165" t="s">
        <v>37</v>
      </c>
      <c r="I7" s="166"/>
      <c r="J7" s="166"/>
      <c r="K7" s="166"/>
      <c r="L7" s="166"/>
      <c r="M7" s="166"/>
      <c r="N7" s="167"/>
      <c r="O7" s="165" t="s">
        <v>38</v>
      </c>
      <c r="P7" s="166"/>
      <c r="Q7" s="166"/>
      <c r="R7" s="166"/>
      <c r="S7" s="165" t="s">
        <v>39</v>
      </c>
      <c r="T7" s="166"/>
      <c r="U7" s="167"/>
      <c r="V7" s="124"/>
      <c r="W7" s="124"/>
      <c r="X7" s="124"/>
      <c r="Y7" s="124"/>
      <c r="Z7" s="124"/>
      <c r="AA7" s="124"/>
      <c r="AB7" s="124"/>
      <c r="AC7" s="129"/>
      <c r="AD7" s="129"/>
    </row>
    <row r="8" spans="1:33" s="8" customFormat="1" ht="15" customHeight="1" x14ac:dyDescent="0.2">
      <c r="A8" s="1"/>
      <c r="B8" s="19"/>
      <c r="C8" s="19"/>
      <c r="D8" s="19"/>
      <c r="E8" s="223" t="s">
        <v>35</v>
      </c>
      <c r="F8" s="226" t="s">
        <v>41</v>
      </c>
      <c r="G8" s="229" t="s">
        <v>42</v>
      </c>
      <c r="H8" s="173" t="s">
        <v>3</v>
      </c>
      <c r="I8" s="174"/>
      <c r="J8" s="197" t="s">
        <v>4</v>
      </c>
      <c r="K8" s="174"/>
      <c r="L8" s="197" t="s">
        <v>5</v>
      </c>
      <c r="M8" s="174"/>
      <c r="N8" s="106" t="s">
        <v>17</v>
      </c>
      <c r="O8" s="107"/>
      <c r="P8" s="108" t="s">
        <v>9</v>
      </c>
      <c r="Q8" s="108" t="s">
        <v>10</v>
      </c>
      <c r="R8" s="116" t="s">
        <v>16</v>
      </c>
      <c r="S8" s="101" t="s">
        <v>0</v>
      </c>
      <c r="T8" s="139" t="s">
        <v>56</v>
      </c>
      <c r="U8" s="26" t="s">
        <v>56</v>
      </c>
      <c r="V8" s="123"/>
      <c r="W8" s="123"/>
      <c r="X8" s="123"/>
      <c r="Y8" s="123"/>
      <c r="Z8" s="123"/>
      <c r="AA8" s="123"/>
      <c r="AB8" s="123"/>
      <c r="AC8" s="123"/>
      <c r="AD8" s="123"/>
    </row>
    <row r="9" spans="1:33" s="8" customFormat="1" ht="15" customHeight="1" x14ac:dyDescent="0.2">
      <c r="A9" s="1"/>
      <c r="B9" s="19"/>
      <c r="C9" s="19"/>
      <c r="D9" s="19"/>
      <c r="E9" s="224"/>
      <c r="F9" s="227"/>
      <c r="G9" s="230"/>
      <c r="H9" s="175" t="s">
        <v>43</v>
      </c>
      <c r="I9" s="171"/>
      <c r="J9" s="138" t="s">
        <v>46</v>
      </c>
      <c r="K9" s="136"/>
      <c r="L9" s="170" t="s">
        <v>43</v>
      </c>
      <c r="M9" s="171"/>
      <c r="N9" s="86"/>
      <c r="O9" s="97"/>
      <c r="P9" s="99" t="s">
        <v>0</v>
      </c>
      <c r="Q9" s="99" t="s">
        <v>53</v>
      </c>
      <c r="R9" s="117" t="s">
        <v>55</v>
      </c>
      <c r="S9" s="102" t="s">
        <v>56</v>
      </c>
      <c r="T9" s="104" t="s">
        <v>57</v>
      </c>
      <c r="U9" s="26" t="s">
        <v>59</v>
      </c>
      <c r="V9" s="123"/>
      <c r="W9" s="123"/>
      <c r="X9" s="123"/>
      <c r="Y9" s="123"/>
      <c r="Z9" s="123"/>
      <c r="AA9" s="123"/>
      <c r="AB9" s="123"/>
      <c r="AC9" s="123"/>
      <c r="AD9" s="123"/>
    </row>
    <row r="10" spans="1:33" s="7" customFormat="1" ht="15" x14ac:dyDescent="0.2">
      <c r="A10" s="2"/>
      <c r="B10" s="19"/>
      <c r="C10" s="196"/>
      <c r="D10" s="196"/>
      <c r="E10" s="224"/>
      <c r="F10" s="227"/>
      <c r="G10" s="230"/>
      <c r="H10" s="175" t="s">
        <v>44</v>
      </c>
      <c r="I10" s="171"/>
      <c r="J10" s="170" t="s">
        <v>47</v>
      </c>
      <c r="K10" s="171"/>
      <c r="L10" s="170" t="s">
        <v>44</v>
      </c>
      <c r="M10" s="171"/>
      <c r="N10" s="86" t="s">
        <v>49</v>
      </c>
      <c r="O10" s="98" t="s">
        <v>50</v>
      </c>
      <c r="P10" s="99" t="s">
        <v>50</v>
      </c>
      <c r="Q10" s="99" t="s">
        <v>54</v>
      </c>
      <c r="R10" s="117" t="s">
        <v>15</v>
      </c>
      <c r="S10" s="102" t="s">
        <v>36</v>
      </c>
      <c r="T10" s="104" t="s">
        <v>58</v>
      </c>
      <c r="U10" s="26" t="s">
        <v>20</v>
      </c>
      <c r="V10" s="123"/>
      <c r="W10" s="123"/>
      <c r="X10" s="123"/>
      <c r="Y10" s="123"/>
      <c r="Z10" s="123"/>
      <c r="AA10" s="123"/>
      <c r="AB10" s="123"/>
      <c r="AC10" s="128"/>
      <c r="AD10" s="128"/>
    </row>
    <row r="11" spans="1:33" s="21" customFormat="1" ht="15" customHeight="1" thickBot="1" x14ac:dyDescent="0.25">
      <c r="A11" s="20"/>
      <c r="B11" s="19" t="s">
        <v>0</v>
      </c>
      <c r="C11" s="191" t="s">
        <v>0</v>
      </c>
      <c r="D11" s="191"/>
      <c r="E11" s="225"/>
      <c r="F11" s="228"/>
      <c r="G11" s="231"/>
      <c r="H11" s="176" t="s">
        <v>45</v>
      </c>
      <c r="I11" s="177"/>
      <c r="J11" s="198" t="s">
        <v>36</v>
      </c>
      <c r="K11" s="177"/>
      <c r="L11" s="170" t="s">
        <v>48</v>
      </c>
      <c r="M11" s="171"/>
      <c r="N11" s="86" t="s">
        <v>36</v>
      </c>
      <c r="O11" s="98" t="s">
        <v>51</v>
      </c>
      <c r="P11" s="99" t="s">
        <v>52</v>
      </c>
      <c r="Q11" s="100" t="s">
        <v>55</v>
      </c>
      <c r="R11" s="117" t="s">
        <v>18</v>
      </c>
      <c r="S11" s="103" t="s">
        <v>6</v>
      </c>
      <c r="T11" s="105" t="s">
        <v>6</v>
      </c>
      <c r="U11" s="26" t="s">
        <v>7</v>
      </c>
      <c r="V11" s="125"/>
      <c r="W11" s="125"/>
      <c r="X11" s="125"/>
      <c r="Y11" s="125"/>
      <c r="Z11" s="125"/>
      <c r="AA11" s="125"/>
      <c r="AB11" s="125"/>
      <c r="AC11" s="130"/>
      <c r="AD11" s="130"/>
    </row>
    <row r="12" spans="1:33" s="87" customFormat="1" ht="29.25" customHeight="1" thickBot="1" x14ac:dyDescent="0.25">
      <c r="B12" s="88" t="s">
        <v>8</v>
      </c>
      <c r="C12" s="222" t="s">
        <v>60</v>
      </c>
      <c r="D12" s="222"/>
      <c r="E12" s="91" t="s">
        <v>61</v>
      </c>
      <c r="F12" s="92" t="s">
        <v>63</v>
      </c>
      <c r="G12" s="89" t="s">
        <v>62</v>
      </c>
      <c r="H12" s="183" t="s">
        <v>63</v>
      </c>
      <c r="I12" s="184"/>
      <c r="J12" s="232" t="s">
        <v>62</v>
      </c>
      <c r="K12" s="233"/>
      <c r="L12" s="232" t="s">
        <v>62</v>
      </c>
      <c r="M12" s="233"/>
      <c r="N12" s="90" t="s">
        <v>64</v>
      </c>
      <c r="O12" s="133" t="s">
        <v>62</v>
      </c>
      <c r="P12" s="135" t="s">
        <v>62</v>
      </c>
      <c r="Q12" s="134" t="s">
        <v>62</v>
      </c>
      <c r="R12" s="132" t="s">
        <v>64</v>
      </c>
      <c r="S12" s="180" t="s">
        <v>64</v>
      </c>
      <c r="T12" s="181"/>
      <c r="U12" s="182"/>
      <c r="V12" s="126" t="s">
        <v>22</v>
      </c>
      <c r="W12" s="126" t="s">
        <v>23</v>
      </c>
      <c r="X12" s="126" t="s">
        <v>24</v>
      </c>
      <c r="Y12" s="126" t="s">
        <v>25</v>
      </c>
      <c r="Z12" s="126" t="s">
        <v>26</v>
      </c>
      <c r="AA12" s="126" t="s">
        <v>27</v>
      </c>
      <c r="AB12" s="126" t="s">
        <v>28</v>
      </c>
      <c r="AC12" s="131"/>
      <c r="AD12" s="131"/>
    </row>
    <row r="13" spans="1:33" s="7" customFormat="1" ht="21.95" customHeight="1" x14ac:dyDescent="0.2">
      <c r="A13" s="2"/>
      <c r="B13" s="33">
        <v>1</v>
      </c>
      <c r="C13" s="187"/>
      <c r="D13" s="188"/>
      <c r="E13" s="23"/>
      <c r="F13" s="27" t="s">
        <v>29</v>
      </c>
      <c r="G13" s="34"/>
      <c r="H13" s="178"/>
      <c r="I13" s="179"/>
      <c r="J13" s="168"/>
      <c r="K13" s="169"/>
      <c r="L13" s="172"/>
      <c r="M13" s="172"/>
      <c r="N13" s="32">
        <f t="shared" ref="N13:N38" si="0">H13+J13-L13</f>
        <v>0</v>
      </c>
      <c r="O13" s="53"/>
      <c r="P13" s="55"/>
      <c r="Q13" s="55"/>
      <c r="R13" s="118">
        <f>P13*Q13</f>
        <v>0</v>
      </c>
      <c r="S13" s="48">
        <f t="shared" ref="S13:S36" si="1">N13*$L$5</f>
        <v>0</v>
      </c>
      <c r="T13" s="49" t="str">
        <f t="shared" ref="T13:T38" si="2">IFERROR((S13/Q13)," ")</f>
        <v xml:space="preserve"> </v>
      </c>
      <c r="U13" s="50" t="str">
        <f t="shared" ref="U13:U24" si="3">IFERROR((S13/R13)*1000, "  ")</f>
        <v xml:space="preserve">  </v>
      </c>
      <c r="V13" s="123" t="b">
        <f t="shared" ref="V13:V38" si="4">_xlfn.ISFORMULA(F13)</f>
        <v>0</v>
      </c>
      <c r="W13" s="123" t="b">
        <f t="shared" ref="W13:W38" si="5">_xlfn.ISFORMULA(H13)</f>
        <v>0</v>
      </c>
      <c r="X13" s="123" t="b">
        <f>_xlfn.ISFORMULA(N13)</f>
        <v>1</v>
      </c>
      <c r="Y13" s="123" t="b">
        <f>_xlfn.ISFORMULA(R13)</f>
        <v>1</v>
      </c>
      <c r="Z13" s="123" t="b">
        <f>_xlfn.ISFORMULA(S13)</f>
        <v>1</v>
      </c>
      <c r="AA13" s="123" t="b">
        <f>_xlfn.ISFORMULA(T13)</f>
        <v>1</v>
      </c>
      <c r="AB13" s="123" t="b">
        <f>_xlfn.ISFORMULA(U13)</f>
        <v>1</v>
      </c>
      <c r="AC13" s="128"/>
      <c r="AD13" s="128"/>
    </row>
    <row r="14" spans="1:33" s="7" customFormat="1" ht="21.95" customHeight="1" x14ac:dyDescent="0.2">
      <c r="A14" s="2"/>
      <c r="B14" s="33">
        <v>2</v>
      </c>
      <c r="C14" s="189"/>
      <c r="D14" s="190"/>
      <c r="E14" s="24"/>
      <c r="F14" s="28"/>
      <c r="G14" s="51"/>
      <c r="H14" s="159">
        <f>L13</f>
        <v>0</v>
      </c>
      <c r="I14" s="160"/>
      <c r="J14" s="155">
        <v>0</v>
      </c>
      <c r="K14" s="156"/>
      <c r="L14" s="157"/>
      <c r="M14" s="157"/>
      <c r="N14" s="35" t="b">
        <f>IF(L14&gt;0,H14+J14-L14)</f>
        <v>0</v>
      </c>
      <c r="O14" s="54"/>
      <c r="P14" s="56"/>
      <c r="Q14" s="56"/>
      <c r="R14" s="119">
        <f t="shared" ref="R14:R38" si="6">P14*Q14</f>
        <v>0</v>
      </c>
      <c r="S14" s="30">
        <f t="shared" si="1"/>
        <v>0</v>
      </c>
      <c r="T14" s="22" t="str">
        <f t="shared" si="2"/>
        <v xml:space="preserve"> </v>
      </c>
      <c r="U14" s="36" t="str">
        <f t="shared" si="3"/>
        <v xml:space="preserve">  </v>
      </c>
      <c r="V14" s="123" t="b">
        <f t="shared" si="4"/>
        <v>0</v>
      </c>
      <c r="W14" s="123" t="b">
        <f t="shared" si="5"/>
        <v>1</v>
      </c>
      <c r="X14" s="123" t="b">
        <f t="shared" ref="X14:X38" si="7">_xlfn.ISFORMULA(N14)</f>
        <v>1</v>
      </c>
      <c r="Y14" s="123" t="b">
        <f t="shared" ref="Y14:AB38" si="8">_xlfn.ISFORMULA(R14)</f>
        <v>1</v>
      </c>
      <c r="Z14" s="123" t="b">
        <f t="shared" si="8"/>
        <v>1</v>
      </c>
      <c r="AA14" s="123" t="b">
        <f t="shared" si="8"/>
        <v>1</v>
      </c>
      <c r="AB14" s="123" t="b">
        <f t="shared" si="8"/>
        <v>1</v>
      </c>
      <c r="AC14" s="128"/>
      <c r="AD14" s="128"/>
      <c r="AG14" s="7" t="s">
        <v>0</v>
      </c>
    </row>
    <row r="15" spans="1:33" s="7" customFormat="1" ht="21.95" customHeight="1" x14ac:dyDescent="0.2">
      <c r="A15" s="2"/>
      <c r="B15" s="24">
        <v>3</v>
      </c>
      <c r="C15" s="152"/>
      <c r="D15" s="153"/>
      <c r="E15" s="24"/>
      <c r="F15" s="28"/>
      <c r="G15" s="51"/>
      <c r="H15" s="159">
        <f t="shared" ref="H15:H38" si="9">L14</f>
        <v>0</v>
      </c>
      <c r="I15" s="160"/>
      <c r="J15" s="155"/>
      <c r="K15" s="156"/>
      <c r="L15" s="157"/>
      <c r="M15" s="157"/>
      <c r="N15" s="35">
        <f t="shared" si="0"/>
        <v>0</v>
      </c>
      <c r="O15" s="54"/>
      <c r="P15" s="56"/>
      <c r="Q15" s="56"/>
      <c r="R15" s="119">
        <f t="shared" si="6"/>
        <v>0</v>
      </c>
      <c r="S15" s="30">
        <f t="shared" si="1"/>
        <v>0</v>
      </c>
      <c r="T15" s="22" t="str">
        <f t="shared" si="2"/>
        <v xml:space="preserve"> </v>
      </c>
      <c r="U15" s="36" t="str">
        <f t="shared" si="3"/>
        <v xml:space="preserve">  </v>
      </c>
      <c r="V15" s="123" t="b">
        <f t="shared" si="4"/>
        <v>0</v>
      </c>
      <c r="W15" s="123" t="b">
        <f t="shared" si="5"/>
        <v>1</v>
      </c>
      <c r="X15" s="123" t="b">
        <f t="shared" si="7"/>
        <v>1</v>
      </c>
      <c r="Y15" s="123" t="b">
        <f t="shared" si="8"/>
        <v>1</v>
      </c>
      <c r="Z15" s="123" t="b">
        <f t="shared" si="8"/>
        <v>1</v>
      </c>
      <c r="AA15" s="123" t="b">
        <f t="shared" si="8"/>
        <v>1</v>
      </c>
      <c r="AB15" s="123" t="b">
        <f t="shared" si="8"/>
        <v>1</v>
      </c>
      <c r="AC15" s="128"/>
      <c r="AD15" s="128"/>
    </row>
    <row r="16" spans="1:33" s="7" customFormat="1" ht="21.95" customHeight="1" x14ac:dyDescent="0.2">
      <c r="A16" s="2"/>
      <c r="B16" s="24">
        <v>4</v>
      </c>
      <c r="C16" s="152"/>
      <c r="D16" s="153"/>
      <c r="E16" s="24"/>
      <c r="F16" s="28"/>
      <c r="G16" s="51"/>
      <c r="H16" s="159">
        <f t="shared" si="9"/>
        <v>0</v>
      </c>
      <c r="I16" s="160"/>
      <c r="J16" s="155"/>
      <c r="K16" s="156"/>
      <c r="L16" s="157"/>
      <c r="M16" s="157"/>
      <c r="N16" s="35">
        <f t="shared" si="0"/>
        <v>0</v>
      </c>
      <c r="O16" s="54"/>
      <c r="P16" s="56"/>
      <c r="Q16" s="56"/>
      <c r="R16" s="119">
        <f t="shared" si="6"/>
        <v>0</v>
      </c>
      <c r="S16" s="30">
        <f t="shared" si="1"/>
        <v>0</v>
      </c>
      <c r="T16" s="22" t="str">
        <f t="shared" si="2"/>
        <v xml:space="preserve"> </v>
      </c>
      <c r="U16" s="36" t="str">
        <f t="shared" si="3"/>
        <v xml:space="preserve">  </v>
      </c>
      <c r="V16" s="123" t="b">
        <f t="shared" si="4"/>
        <v>0</v>
      </c>
      <c r="W16" s="123" t="b">
        <f t="shared" si="5"/>
        <v>1</v>
      </c>
      <c r="X16" s="123" t="b">
        <f t="shared" si="7"/>
        <v>1</v>
      </c>
      <c r="Y16" s="123" t="b">
        <f t="shared" si="8"/>
        <v>1</v>
      </c>
      <c r="Z16" s="123" t="b">
        <f t="shared" si="8"/>
        <v>1</v>
      </c>
      <c r="AA16" s="123" t="b">
        <f t="shared" si="8"/>
        <v>1</v>
      </c>
      <c r="AB16" s="123" t="b">
        <f t="shared" si="8"/>
        <v>1</v>
      </c>
      <c r="AC16" s="128"/>
      <c r="AD16" s="128"/>
    </row>
    <row r="17" spans="1:30" s="7" customFormat="1" ht="21.95" customHeight="1" x14ac:dyDescent="0.2">
      <c r="A17" s="2"/>
      <c r="B17" s="24">
        <v>5</v>
      </c>
      <c r="C17" s="152"/>
      <c r="D17" s="153"/>
      <c r="E17" s="24"/>
      <c r="F17" s="28">
        <f t="shared" ref="F17:F38" si="10">G16</f>
        <v>0</v>
      </c>
      <c r="G17" s="51"/>
      <c r="H17" s="159">
        <f t="shared" si="9"/>
        <v>0</v>
      </c>
      <c r="I17" s="160"/>
      <c r="J17" s="155"/>
      <c r="K17" s="156"/>
      <c r="L17" s="157"/>
      <c r="M17" s="157"/>
      <c r="N17" s="35">
        <f t="shared" si="0"/>
        <v>0</v>
      </c>
      <c r="O17" s="54"/>
      <c r="P17" s="56"/>
      <c r="Q17" s="56"/>
      <c r="R17" s="119">
        <f t="shared" si="6"/>
        <v>0</v>
      </c>
      <c r="S17" s="30">
        <f t="shared" si="1"/>
        <v>0</v>
      </c>
      <c r="T17" s="22" t="str">
        <f t="shared" si="2"/>
        <v xml:space="preserve"> </v>
      </c>
      <c r="U17" s="36" t="str">
        <f t="shared" si="3"/>
        <v xml:space="preserve">  </v>
      </c>
      <c r="V17" s="123" t="b">
        <f t="shared" si="4"/>
        <v>1</v>
      </c>
      <c r="W17" s="123" t="b">
        <f t="shared" si="5"/>
        <v>1</v>
      </c>
      <c r="X17" s="123" t="b">
        <f t="shared" si="7"/>
        <v>1</v>
      </c>
      <c r="Y17" s="123" t="b">
        <f t="shared" si="8"/>
        <v>1</v>
      </c>
      <c r="Z17" s="123" t="b">
        <f t="shared" si="8"/>
        <v>1</v>
      </c>
      <c r="AA17" s="123" t="b">
        <f t="shared" si="8"/>
        <v>1</v>
      </c>
      <c r="AB17" s="123" t="b">
        <f t="shared" si="8"/>
        <v>1</v>
      </c>
      <c r="AC17" s="128"/>
      <c r="AD17" s="128"/>
    </row>
    <row r="18" spans="1:30" s="7" customFormat="1" ht="21.95" customHeight="1" x14ac:dyDescent="0.2">
      <c r="A18" s="2"/>
      <c r="B18" s="24">
        <v>6</v>
      </c>
      <c r="C18" s="152"/>
      <c r="D18" s="153"/>
      <c r="E18" s="24"/>
      <c r="F18" s="28">
        <f t="shared" si="10"/>
        <v>0</v>
      </c>
      <c r="G18" s="51"/>
      <c r="H18" s="159">
        <f t="shared" si="9"/>
        <v>0</v>
      </c>
      <c r="I18" s="160"/>
      <c r="J18" s="155"/>
      <c r="K18" s="156"/>
      <c r="L18" s="157"/>
      <c r="M18" s="157"/>
      <c r="N18" s="35">
        <f t="shared" si="0"/>
        <v>0</v>
      </c>
      <c r="O18" s="54"/>
      <c r="P18" s="56"/>
      <c r="Q18" s="56"/>
      <c r="R18" s="119">
        <f t="shared" si="6"/>
        <v>0</v>
      </c>
      <c r="S18" s="30">
        <f t="shared" si="1"/>
        <v>0</v>
      </c>
      <c r="T18" s="22" t="str">
        <f t="shared" si="2"/>
        <v xml:space="preserve"> </v>
      </c>
      <c r="U18" s="36" t="str">
        <f t="shared" si="3"/>
        <v xml:space="preserve">  </v>
      </c>
      <c r="V18" s="123" t="b">
        <f t="shared" si="4"/>
        <v>1</v>
      </c>
      <c r="W18" s="123" t="b">
        <f t="shared" si="5"/>
        <v>1</v>
      </c>
      <c r="X18" s="123" t="b">
        <f t="shared" si="7"/>
        <v>1</v>
      </c>
      <c r="Y18" s="123" t="b">
        <f t="shared" si="8"/>
        <v>1</v>
      </c>
      <c r="Z18" s="123" t="b">
        <f t="shared" si="8"/>
        <v>1</v>
      </c>
      <c r="AA18" s="123" t="b">
        <f t="shared" si="8"/>
        <v>1</v>
      </c>
      <c r="AB18" s="123" t="b">
        <f t="shared" si="8"/>
        <v>1</v>
      </c>
      <c r="AC18" s="128"/>
      <c r="AD18" s="128"/>
    </row>
    <row r="19" spans="1:30" s="7" customFormat="1" ht="21.95" customHeight="1" x14ac:dyDescent="0.2">
      <c r="A19" s="2"/>
      <c r="B19" s="24">
        <v>7</v>
      </c>
      <c r="C19" s="152"/>
      <c r="D19" s="153"/>
      <c r="E19" s="24"/>
      <c r="F19" s="28">
        <f t="shared" si="10"/>
        <v>0</v>
      </c>
      <c r="G19" s="51"/>
      <c r="H19" s="159">
        <f t="shared" si="9"/>
        <v>0</v>
      </c>
      <c r="I19" s="160"/>
      <c r="J19" s="155"/>
      <c r="K19" s="156"/>
      <c r="L19" s="157"/>
      <c r="M19" s="157"/>
      <c r="N19" s="35">
        <f t="shared" si="0"/>
        <v>0</v>
      </c>
      <c r="O19" s="54"/>
      <c r="P19" s="56"/>
      <c r="Q19" s="56"/>
      <c r="R19" s="119">
        <f t="shared" si="6"/>
        <v>0</v>
      </c>
      <c r="S19" s="30">
        <f t="shared" si="1"/>
        <v>0</v>
      </c>
      <c r="T19" s="22" t="str">
        <f t="shared" si="2"/>
        <v xml:space="preserve"> </v>
      </c>
      <c r="U19" s="36" t="str">
        <f t="shared" si="3"/>
        <v xml:space="preserve">  </v>
      </c>
      <c r="V19" s="123" t="b">
        <f t="shared" si="4"/>
        <v>1</v>
      </c>
      <c r="W19" s="123" t="b">
        <f t="shared" si="5"/>
        <v>1</v>
      </c>
      <c r="X19" s="123" t="b">
        <f t="shared" si="7"/>
        <v>1</v>
      </c>
      <c r="Y19" s="123" t="b">
        <f t="shared" si="8"/>
        <v>1</v>
      </c>
      <c r="Z19" s="123" t="b">
        <f t="shared" si="8"/>
        <v>1</v>
      </c>
      <c r="AA19" s="123" t="b">
        <f t="shared" si="8"/>
        <v>1</v>
      </c>
      <c r="AB19" s="123" t="b">
        <f t="shared" si="8"/>
        <v>1</v>
      </c>
      <c r="AC19" s="128"/>
      <c r="AD19" s="128"/>
    </row>
    <row r="20" spans="1:30" s="7" customFormat="1" ht="21.95" customHeight="1" x14ac:dyDescent="0.2">
      <c r="A20" s="2"/>
      <c r="B20" s="24">
        <v>8</v>
      </c>
      <c r="C20" s="152"/>
      <c r="D20" s="153"/>
      <c r="E20" s="24"/>
      <c r="F20" s="28">
        <f t="shared" si="10"/>
        <v>0</v>
      </c>
      <c r="G20" s="51"/>
      <c r="H20" s="159">
        <f t="shared" si="9"/>
        <v>0</v>
      </c>
      <c r="I20" s="160"/>
      <c r="J20" s="155"/>
      <c r="K20" s="156"/>
      <c r="L20" s="157"/>
      <c r="M20" s="157"/>
      <c r="N20" s="35">
        <f t="shared" si="0"/>
        <v>0</v>
      </c>
      <c r="O20" s="54"/>
      <c r="P20" s="56"/>
      <c r="Q20" s="56"/>
      <c r="R20" s="119">
        <f t="shared" si="6"/>
        <v>0</v>
      </c>
      <c r="S20" s="30">
        <f t="shared" si="1"/>
        <v>0</v>
      </c>
      <c r="T20" s="22" t="str">
        <f t="shared" si="2"/>
        <v xml:space="preserve"> </v>
      </c>
      <c r="U20" s="36" t="str">
        <f t="shared" si="3"/>
        <v xml:space="preserve">  </v>
      </c>
      <c r="V20" s="123" t="b">
        <f t="shared" si="4"/>
        <v>1</v>
      </c>
      <c r="W20" s="123" t="b">
        <f t="shared" si="5"/>
        <v>1</v>
      </c>
      <c r="X20" s="123" t="b">
        <f t="shared" si="7"/>
        <v>1</v>
      </c>
      <c r="Y20" s="123" t="b">
        <f t="shared" si="8"/>
        <v>1</v>
      </c>
      <c r="Z20" s="123" t="b">
        <f t="shared" si="8"/>
        <v>1</v>
      </c>
      <c r="AA20" s="123" t="b">
        <f t="shared" si="8"/>
        <v>1</v>
      </c>
      <c r="AB20" s="123" t="b">
        <f t="shared" si="8"/>
        <v>1</v>
      </c>
      <c r="AC20" s="128"/>
      <c r="AD20" s="128"/>
    </row>
    <row r="21" spans="1:30" s="7" customFormat="1" ht="21.95" customHeight="1" x14ac:dyDescent="0.2">
      <c r="A21" s="2"/>
      <c r="B21" s="24">
        <v>9</v>
      </c>
      <c r="C21" s="152"/>
      <c r="D21" s="153"/>
      <c r="E21" s="24"/>
      <c r="F21" s="28">
        <f t="shared" si="10"/>
        <v>0</v>
      </c>
      <c r="G21" s="51"/>
      <c r="H21" s="159">
        <f t="shared" si="9"/>
        <v>0</v>
      </c>
      <c r="I21" s="160"/>
      <c r="J21" s="155"/>
      <c r="K21" s="156"/>
      <c r="L21" s="157"/>
      <c r="M21" s="157"/>
      <c r="N21" s="35">
        <f t="shared" si="0"/>
        <v>0</v>
      </c>
      <c r="O21" s="54"/>
      <c r="P21" s="56"/>
      <c r="Q21" s="56"/>
      <c r="R21" s="119">
        <f t="shared" si="6"/>
        <v>0</v>
      </c>
      <c r="S21" s="30">
        <f t="shared" si="1"/>
        <v>0</v>
      </c>
      <c r="T21" s="22" t="str">
        <f t="shared" si="2"/>
        <v xml:space="preserve"> </v>
      </c>
      <c r="U21" s="36" t="str">
        <f t="shared" si="3"/>
        <v xml:space="preserve">  </v>
      </c>
      <c r="V21" s="123" t="b">
        <f t="shared" si="4"/>
        <v>1</v>
      </c>
      <c r="W21" s="123" t="b">
        <f t="shared" si="5"/>
        <v>1</v>
      </c>
      <c r="X21" s="123" t="b">
        <f t="shared" si="7"/>
        <v>1</v>
      </c>
      <c r="Y21" s="123" t="b">
        <f t="shared" si="8"/>
        <v>1</v>
      </c>
      <c r="Z21" s="123" t="b">
        <f t="shared" si="8"/>
        <v>1</v>
      </c>
      <c r="AA21" s="123" t="b">
        <f t="shared" si="8"/>
        <v>1</v>
      </c>
      <c r="AB21" s="123" t="b">
        <f t="shared" si="8"/>
        <v>1</v>
      </c>
      <c r="AC21" s="128"/>
      <c r="AD21" s="128"/>
    </row>
    <row r="22" spans="1:30" s="7" customFormat="1" ht="21.95" customHeight="1" x14ac:dyDescent="0.2">
      <c r="A22" s="2"/>
      <c r="B22" s="24">
        <v>10</v>
      </c>
      <c r="C22" s="152"/>
      <c r="D22" s="153"/>
      <c r="E22" s="24"/>
      <c r="F22" s="28">
        <f t="shared" si="10"/>
        <v>0</v>
      </c>
      <c r="G22" s="51"/>
      <c r="H22" s="159">
        <f t="shared" si="9"/>
        <v>0</v>
      </c>
      <c r="I22" s="160"/>
      <c r="J22" s="155"/>
      <c r="K22" s="156"/>
      <c r="L22" s="157"/>
      <c r="M22" s="157"/>
      <c r="N22" s="35">
        <f t="shared" si="0"/>
        <v>0</v>
      </c>
      <c r="O22" s="54"/>
      <c r="P22" s="56"/>
      <c r="Q22" s="56"/>
      <c r="R22" s="119">
        <f t="shared" si="6"/>
        <v>0</v>
      </c>
      <c r="S22" s="30">
        <f t="shared" si="1"/>
        <v>0</v>
      </c>
      <c r="T22" s="22" t="str">
        <f t="shared" si="2"/>
        <v xml:space="preserve"> </v>
      </c>
      <c r="U22" s="36" t="str">
        <f t="shared" si="3"/>
        <v xml:space="preserve">  </v>
      </c>
      <c r="V22" s="123" t="b">
        <f t="shared" si="4"/>
        <v>1</v>
      </c>
      <c r="W22" s="123" t="b">
        <f t="shared" si="5"/>
        <v>1</v>
      </c>
      <c r="X22" s="123" t="b">
        <f t="shared" si="7"/>
        <v>1</v>
      </c>
      <c r="Y22" s="123" t="b">
        <f t="shared" si="8"/>
        <v>1</v>
      </c>
      <c r="Z22" s="123" t="b">
        <f t="shared" si="8"/>
        <v>1</v>
      </c>
      <c r="AA22" s="123" t="b">
        <f t="shared" si="8"/>
        <v>1</v>
      </c>
      <c r="AB22" s="123" t="b">
        <f t="shared" si="8"/>
        <v>1</v>
      </c>
      <c r="AC22" s="128"/>
      <c r="AD22" s="128"/>
    </row>
    <row r="23" spans="1:30" s="7" customFormat="1" ht="21.95" customHeight="1" x14ac:dyDescent="0.2">
      <c r="A23" s="2"/>
      <c r="B23" s="24">
        <v>11</v>
      </c>
      <c r="C23" s="152"/>
      <c r="D23" s="153"/>
      <c r="E23" s="24"/>
      <c r="F23" s="28">
        <f t="shared" si="10"/>
        <v>0</v>
      </c>
      <c r="G23" s="51"/>
      <c r="H23" s="159">
        <f t="shared" si="9"/>
        <v>0</v>
      </c>
      <c r="I23" s="160"/>
      <c r="J23" s="155"/>
      <c r="K23" s="156"/>
      <c r="L23" s="157"/>
      <c r="M23" s="157"/>
      <c r="N23" s="35">
        <f t="shared" si="0"/>
        <v>0</v>
      </c>
      <c r="O23" s="54"/>
      <c r="P23" s="56"/>
      <c r="Q23" s="56"/>
      <c r="R23" s="119">
        <f t="shared" si="6"/>
        <v>0</v>
      </c>
      <c r="S23" s="30">
        <f t="shared" si="1"/>
        <v>0</v>
      </c>
      <c r="T23" s="22" t="str">
        <f t="shared" si="2"/>
        <v xml:space="preserve"> </v>
      </c>
      <c r="U23" s="36" t="str">
        <f t="shared" si="3"/>
        <v xml:space="preserve">  </v>
      </c>
      <c r="V23" s="123" t="b">
        <f t="shared" si="4"/>
        <v>1</v>
      </c>
      <c r="W23" s="123" t="b">
        <f t="shared" si="5"/>
        <v>1</v>
      </c>
      <c r="X23" s="123" t="b">
        <f t="shared" si="7"/>
        <v>1</v>
      </c>
      <c r="Y23" s="123" t="b">
        <f t="shared" si="8"/>
        <v>1</v>
      </c>
      <c r="Z23" s="123" t="b">
        <f t="shared" si="8"/>
        <v>1</v>
      </c>
      <c r="AA23" s="123" t="b">
        <f t="shared" si="8"/>
        <v>1</v>
      </c>
      <c r="AB23" s="123" t="b">
        <f t="shared" si="8"/>
        <v>1</v>
      </c>
      <c r="AC23" s="128"/>
      <c r="AD23" s="128"/>
    </row>
    <row r="24" spans="1:30" s="7" customFormat="1" ht="21.95" customHeight="1" x14ac:dyDescent="0.2">
      <c r="A24" s="2"/>
      <c r="B24" s="24">
        <v>12</v>
      </c>
      <c r="C24" s="152"/>
      <c r="D24" s="153"/>
      <c r="E24" s="24"/>
      <c r="F24" s="28">
        <f t="shared" si="10"/>
        <v>0</v>
      </c>
      <c r="G24" s="51"/>
      <c r="H24" s="159">
        <f t="shared" si="9"/>
        <v>0</v>
      </c>
      <c r="I24" s="160"/>
      <c r="J24" s="155"/>
      <c r="K24" s="156"/>
      <c r="L24" s="157"/>
      <c r="M24" s="157"/>
      <c r="N24" s="35">
        <f t="shared" si="0"/>
        <v>0</v>
      </c>
      <c r="O24" s="54"/>
      <c r="P24" s="56"/>
      <c r="Q24" s="56"/>
      <c r="R24" s="119">
        <f t="shared" si="6"/>
        <v>0</v>
      </c>
      <c r="S24" s="30">
        <f t="shared" si="1"/>
        <v>0</v>
      </c>
      <c r="T24" s="22" t="str">
        <f t="shared" si="2"/>
        <v xml:space="preserve"> </v>
      </c>
      <c r="U24" s="36" t="str">
        <f t="shared" si="3"/>
        <v xml:space="preserve">  </v>
      </c>
      <c r="V24" s="123" t="b">
        <f t="shared" si="4"/>
        <v>1</v>
      </c>
      <c r="W24" s="123" t="b">
        <f t="shared" si="5"/>
        <v>1</v>
      </c>
      <c r="X24" s="123" t="b">
        <f t="shared" si="7"/>
        <v>1</v>
      </c>
      <c r="Y24" s="123" t="b">
        <f t="shared" si="8"/>
        <v>1</v>
      </c>
      <c r="Z24" s="123" t="b">
        <f t="shared" si="8"/>
        <v>1</v>
      </c>
      <c r="AA24" s="123" t="b">
        <f t="shared" si="8"/>
        <v>1</v>
      </c>
      <c r="AB24" s="123" t="b">
        <f t="shared" si="8"/>
        <v>1</v>
      </c>
      <c r="AC24" s="128"/>
      <c r="AD24" s="128"/>
    </row>
    <row r="25" spans="1:30" s="7" customFormat="1" ht="21.95" customHeight="1" x14ac:dyDescent="0.2">
      <c r="A25" s="2"/>
      <c r="B25" s="24">
        <v>13</v>
      </c>
      <c r="C25" s="152"/>
      <c r="D25" s="153"/>
      <c r="E25" s="24"/>
      <c r="F25" s="28">
        <f t="shared" si="10"/>
        <v>0</v>
      </c>
      <c r="G25" s="51"/>
      <c r="H25" s="159">
        <f t="shared" si="9"/>
        <v>0</v>
      </c>
      <c r="I25" s="160"/>
      <c r="J25" s="155"/>
      <c r="K25" s="156"/>
      <c r="L25" s="157"/>
      <c r="M25" s="157"/>
      <c r="N25" s="35">
        <f t="shared" si="0"/>
        <v>0</v>
      </c>
      <c r="O25" s="54"/>
      <c r="P25" s="56"/>
      <c r="Q25" s="56"/>
      <c r="R25" s="119">
        <f t="shared" si="6"/>
        <v>0</v>
      </c>
      <c r="S25" s="30">
        <f t="shared" si="1"/>
        <v>0</v>
      </c>
      <c r="T25" s="22" t="str">
        <f t="shared" si="2"/>
        <v xml:space="preserve"> </v>
      </c>
      <c r="U25" s="36" t="str">
        <f>IFERROR((S25/R25)*1000, "  ")</f>
        <v xml:space="preserve">  </v>
      </c>
      <c r="V25" s="123" t="b">
        <f t="shared" si="4"/>
        <v>1</v>
      </c>
      <c r="W25" s="123" t="b">
        <f t="shared" si="5"/>
        <v>1</v>
      </c>
      <c r="X25" s="123" t="b">
        <f t="shared" si="7"/>
        <v>1</v>
      </c>
      <c r="Y25" s="123" t="b">
        <f t="shared" si="8"/>
        <v>1</v>
      </c>
      <c r="Z25" s="123" t="b">
        <f t="shared" si="8"/>
        <v>1</v>
      </c>
      <c r="AA25" s="123" t="b">
        <f t="shared" si="8"/>
        <v>1</v>
      </c>
      <c r="AB25" s="123" t="b">
        <f t="shared" si="8"/>
        <v>1</v>
      </c>
      <c r="AC25" s="128"/>
      <c r="AD25" s="128"/>
    </row>
    <row r="26" spans="1:30" s="7" customFormat="1" ht="21.95" customHeight="1" x14ac:dyDescent="0.2">
      <c r="A26" s="2"/>
      <c r="B26" s="24">
        <v>14</v>
      </c>
      <c r="C26" s="152"/>
      <c r="D26" s="153"/>
      <c r="E26" s="24"/>
      <c r="F26" s="28">
        <f t="shared" si="10"/>
        <v>0</v>
      </c>
      <c r="G26" s="51"/>
      <c r="H26" s="159">
        <f t="shared" si="9"/>
        <v>0</v>
      </c>
      <c r="I26" s="160"/>
      <c r="J26" s="155"/>
      <c r="K26" s="156"/>
      <c r="L26" s="157"/>
      <c r="M26" s="157"/>
      <c r="N26" s="35">
        <f t="shared" si="0"/>
        <v>0</v>
      </c>
      <c r="O26" s="54"/>
      <c r="P26" s="56"/>
      <c r="Q26" s="56"/>
      <c r="R26" s="119">
        <f t="shared" si="6"/>
        <v>0</v>
      </c>
      <c r="S26" s="30">
        <f t="shared" si="1"/>
        <v>0</v>
      </c>
      <c r="T26" s="22" t="str">
        <f t="shared" si="2"/>
        <v xml:space="preserve"> </v>
      </c>
      <c r="U26" s="36" t="str">
        <f t="shared" ref="U26:U38" si="11">IFERROR((S26/R26)*1000, "  ")</f>
        <v xml:space="preserve">  </v>
      </c>
      <c r="V26" s="123" t="b">
        <f t="shared" si="4"/>
        <v>1</v>
      </c>
      <c r="W26" s="123" t="b">
        <f t="shared" si="5"/>
        <v>1</v>
      </c>
      <c r="X26" s="123" t="b">
        <f t="shared" si="7"/>
        <v>1</v>
      </c>
      <c r="Y26" s="123" t="b">
        <f t="shared" si="8"/>
        <v>1</v>
      </c>
      <c r="Z26" s="123" t="b">
        <f t="shared" si="8"/>
        <v>1</v>
      </c>
      <c r="AA26" s="123" t="b">
        <f t="shared" si="8"/>
        <v>1</v>
      </c>
      <c r="AB26" s="123" t="b">
        <f t="shared" si="8"/>
        <v>1</v>
      </c>
      <c r="AC26" s="128"/>
      <c r="AD26" s="128"/>
    </row>
    <row r="27" spans="1:30" s="7" customFormat="1" ht="21.95" customHeight="1" x14ac:dyDescent="0.2">
      <c r="A27" s="2"/>
      <c r="B27" s="24">
        <v>15</v>
      </c>
      <c r="C27" s="152"/>
      <c r="D27" s="153"/>
      <c r="E27" s="24"/>
      <c r="F27" s="28">
        <f t="shared" si="10"/>
        <v>0</v>
      </c>
      <c r="G27" s="51"/>
      <c r="H27" s="159">
        <f t="shared" si="9"/>
        <v>0</v>
      </c>
      <c r="I27" s="160"/>
      <c r="J27" s="155"/>
      <c r="K27" s="156"/>
      <c r="L27" s="157"/>
      <c r="M27" s="157"/>
      <c r="N27" s="35">
        <f t="shared" si="0"/>
        <v>0</v>
      </c>
      <c r="O27" s="54"/>
      <c r="P27" s="56"/>
      <c r="Q27" s="56"/>
      <c r="R27" s="119">
        <f t="shared" si="6"/>
        <v>0</v>
      </c>
      <c r="S27" s="30">
        <f t="shared" si="1"/>
        <v>0</v>
      </c>
      <c r="T27" s="22" t="str">
        <f t="shared" si="2"/>
        <v xml:space="preserve"> </v>
      </c>
      <c r="U27" s="36" t="str">
        <f t="shared" si="11"/>
        <v xml:space="preserve">  </v>
      </c>
      <c r="V27" s="123" t="b">
        <f t="shared" si="4"/>
        <v>1</v>
      </c>
      <c r="W27" s="123" t="b">
        <f t="shared" si="5"/>
        <v>1</v>
      </c>
      <c r="X27" s="123" t="b">
        <f t="shared" si="7"/>
        <v>1</v>
      </c>
      <c r="Y27" s="123" t="b">
        <f t="shared" si="8"/>
        <v>1</v>
      </c>
      <c r="Z27" s="123" t="b">
        <f t="shared" si="8"/>
        <v>1</v>
      </c>
      <c r="AA27" s="123" t="b">
        <f t="shared" si="8"/>
        <v>1</v>
      </c>
      <c r="AB27" s="123" t="b">
        <f t="shared" si="8"/>
        <v>1</v>
      </c>
      <c r="AC27" s="128"/>
      <c r="AD27" s="128"/>
    </row>
    <row r="28" spans="1:30" s="7" customFormat="1" ht="21.95" customHeight="1" x14ac:dyDescent="0.2">
      <c r="A28" s="2"/>
      <c r="B28" s="24">
        <v>16</v>
      </c>
      <c r="C28" s="152"/>
      <c r="D28" s="153"/>
      <c r="E28" s="24"/>
      <c r="F28" s="28">
        <f t="shared" si="10"/>
        <v>0</v>
      </c>
      <c r="G28" s="51"/>
      <c r="H28" s="159">
        <f t="shared" si="9"/>
        <v>0</v>
      </c>
      <c r="I28" s="160"/>
      <c r="J28" s="155"/>
      <c r="K28" s="156"/>
      <c r="L28" s="157"/>
      <c r="M28" s="157"/>
      <c r="N28" s="35">
        <f t="shared" si="0"/>
        <v>0</v>
      </c>
      <c r="O28" s="54"/>
      <c r="P28" s="56"/>
      <c r="Q28" s="56"/>
      <c r="R28" s="119">
        <f t="shared" si="6"/>
        <v>0</v>
      </c>
      <c r="S28" s="30">
        <f t="shared" si="1"/>
        <v>0</v>
      </c>
      <c r="T28" s="22" t="str">
        <f t="shared" si="2"/>
        <v xml:space="preserve"> </v>
      </c>
      <c r="U28" s="36" t="str">
        <f t="shared" si="11"/>
        <v xml:space="preserve">  </v>
      </c>
      <c r="V28" s="123" t="b">
        <f t="shared" si="4"/>
        <v>1</v>
      </c>
      <c r="W28" s="123" t="b">
        <f t="shared" si="5"/>
        <v>1</v>
      </c>
      <c r="X28" s="123" t="b">
        <f t="shared" si="7"/>
        <v>1</v>
      </c>
      <c r="Y28" s="123" t="b">
        <f t="shared" si="8"/>
        <v>1</v>
      </c>
      <c r="Z28" s="123" t="b">
        <f t="shared" si="8"/>
        <v>1</v>
      </c>
      <c r="AA28" s="123" t="b">
        <f t="shared" si="8"/>
        <v>1</v>
      </c>
      <c r="AB28" s="123" t="b">
        <f t="shared" si="8"/>
        <v>1</v>
      </c>
      <c r="AC28" s="128"/>
      <c r="AD28" s="128"/>
    </row>
    <row r="29" spans="1:30" s="7" customFormat="1" ht="21.95" customHeight="1" x14ac:dyDescent="0.2">
      <c r="A29" s="2"/>
      <c r="B29" s="24">
        <v>17</v>
      </c>
      <c r="C29" s="152"/>
      <c r="D29" s="153"/>
      <c r="E29" s="24"/>
      <c r="F29" s="28">
        <f t="shared" si="10"/>
        <v>0</v>
      </c>
      <c r="G29" s="51"/>
      <c r="H29" s="159">
        <f t="shared" si="9"/>
        <v>0</v>
      </c>
      <c r="I29" s="160"/>
      <c r="J29" s="155"/>
      <c r="K29" s="156"/>
      <c r="L29" s="157"/>
      <c r="M29" s="157"/>
      <c r="N29" s="35">
        <f t="shared" si="0"/>
        <v>0</v>
      </c>
      <c r="O29" s="54"/>
      <c r="P29" s="56"/>
      <c r="Q29" s="56"/>
      <c r="R29" s="119">
        <f t="shared" si="6"/>
        <v>0</v>
      </c>
      <c r="S29" s="30">
        <f t="shared" si="1"/>
        <v>0</v>
      </c>
      <c r="T29" s="22" t="str">
        <f t="shared" si="2"/>
        <v xml:space="preserve"> </v>
      </c>
      <c r="U29" s="36" t="str">
        <f t="shared" si="11"/>
        <v xml:space="preserve">  </v>
      </c>
      <c r="V29" s="123" t="b">
        <f t="shared" si="4"/>
        <v>1</v>
      </c>
      <c r="W29" s="123" t="b">
        <f t="shared" si="5"/>
        <v>1</v>
      </c>
      <c r="X29" s="123" t="b">
        <f t="shared" si="7"/>
        <v>1</v>
      </c>
      <c r="Y29" s="123" t="b">
        <f t="shared" si="8"/>
        <v>1</v>
      </c>
      <c r="Z29" s="123" t="b">
        <f t="shared" si="8"/>
        <v>1</v>
      </c>
      <c r="AA29" s="123" t="b">
        <f t="shared" si="8"/>
        <v>1</v>
      </c>
      <c r="AB29" s="123" t="b">
        <f t="shared" si="8"/>
        <v>1</v>
      </c>
      <c r="AC29" s="128"/>
      <c r="AD29" s="128"/>
    </row>
    <row r="30" spans="1:30" s="7" customFormat="1" ht="21.95" customHeight="1" x14ac:dyDescent="0.2">
      <c r="A30" s="2"/>
      <c r="B30" s="24">
        <v>18</v>
      </c>
      <c r="C30" s="152"/>
      <c r="D30" s="153"/>
      <c r="E30" s="24"/>
      <c r="F30" s="28">
        <f t="shared" si="10"/>
        <v>0</v>
      </c>
      <c r="G30" s="51"/>
      <c r="H30" s="159">
        <f t="shared" si="9"/>
        <v>0</v>
      </c>
      <c r="I30" s="160"/>
      <c r="J30" s="155"/>
      <c r="K30" s="156"/>
      <c r="L30" s="157"/>
      <c r="M30" s="157"/>
      <c r="N30" s="35">
        <f t="shared" si="0"/>
        <v>0</v>
      </c>
      <c r="O30" s="54"/>
      <c r="P30" s="56"/>
      <c r="Q30" s="56"/>
      <c r="R30" s="119">
        <f t="shared" si="6"/>
        <v>0</v>
      </c>
      <c r="S30" s="30">
        <f t="shared" si="1"/>
        <v>0</v>
      </c>
      <c r="T30" s="22" t="str">
        <f t="shared" si="2"/>
        <v xml:space="preserve"> </v>
      </c>
      <c r="U30" s="36" t="str">
        <f t="shared" si="11"/>
        <v xml:space="preserve">  </v>
      </c>
      <c r="V30" s="123" t="b">
        <f t="shared" si="4"/>
        <v>1</v>
      </c>
      <c r="W30" s="123" t="b">
        <f t="shared" si="5"/>
        <v>1</v>
      </c>
      <c r="X30" s="123" t="b">
        <f t="shared" si="7"/>
        <v>1</v>
      </c>
      <c r="Y30" s="123" t="b">
        <f t="shared" si="8"/>
        <v>1</v>
      </c>
      <c r="Z30" s="123" t="b">
        <f t="shared" si="8"/>
        <v>1</v>
      </c>
      <c r="AA30" s="123" t="b">
        <f t="shared" si="8"/>
        <v>1</v>
      </c>
      <c r="AB30" s="123" t="b">
        <f t="shared" si="8"/>
        <v>1</v>
      </c>
      <c r="AC30" s="128"/>
      <c r="AD30" s="128"/>
    </row>
    <row r="31" spans="1:30" s="7" customFormat="1" ht="21.95" customHeight="1" x14ac:dyDescent="0.2">
      <c r="A31" s="2"/>
      <c r="B31" s="24">
        <v>19</v>
      </c>
      <c r="C31" s="152"/>
      <c r="D31" s="153"/>
      <c r="E31" s="24"/>
      <c r="F31" s="28">
        <f t="shared" si="10"/>
        <v>0</v>
      </c>
      <c r="G31" s="51"/>
      <c r="H31" s="159">
        <f t="shared" si="9"/>
        <v>0</v>
      </c>
      <c r="I31" s="160"/>
      <c r="J31" s="155"/>
      <c r="K31" s="156"/>
      <c r="L31" s="157"/>
      <c r="M31" s="157"/>
      <c r="N31" s="35">
        <f t="shared" si="0"/>
        <v>0</v>
      </c>
      <c r="O31" s="54"/>
      <c r="P31" s="56"/>
      <c r="Q31" s="56"/>
      <c r="R31" s="119">
        <f t="shared" si="6"/>
        <v>0</v>
      </c>
      <c r="S31" s="30">
        <f t="shared" si="1"/>
        <v>0</v>
      </c>
      <c r="T31" s="22" t="str">
        <f t="shared" si="2"/>
        <v xml:space="preserve"> </v>
      </c>
      <c r="U31" s="36" t="str">
        <f t="shared" si="11"/>
        <v xml:space="preserve">  </v>
      </c>
      <c r="V31" s="123" t="b">
        <f t="shared" si="4"/>
        <v>1</v>
      </c>
      <c r="W31" s="123" t="b">
        <f t="shared" si="5"/>
        <v>1</v>
      </c>
      <c r="X31" s="123" t="b">
        <f t="shared" si="7"/>
        <v>1</v>
      </c>
      <c r="Y31" s="123" t="b">
        <f t="shared" si="8"/>
        <v>1</v>
      </c>
      <c r="Z31" s="123" t="b">
        <f t="shared" si="8"/>
        <v>1</v>
      </c>
      <c r="AA31" s="123" t="b">
        <f t="shared" si="8"/>
        <v>1</v>
      </c>
      <c r="AB31" s="123" t="b">
        <f t="shared" si="8"/>
        <v>1</v>
      </c>
      <c r="AC31" s="128"/>
      <c r="AD31" s="128"/>
    </row>
    <row r="32" spans="1:30" s="7" customFormat="1" ht="21.95" customHeight="1" x14ac:dyDescent="0.2">
      <c r="A32" s="2"/>
      <c r="B32" s="24">
        <v>20</v>
      </c>
      <c r="C32" s="152"/>
      <c r="D32" s="153"/>
      <c r="E32" s="24"/>
      <c r="F32" s="28">
        <f t="shared" si="10"/>
        <v>0</v>
      </c>
      <c r="G32" s="51"/>
      <c r="H32" s="159">
        <f t="shared" si="9"/>
        <v>0</v>
      </c>
      <c r="I32" s="160"/>
      <c r="J32" s="155"/>
      <c r="K32" s="156"/>
      <c r="L32" s="157"/>
      <c r="M32" s="157"/>
      <c r="N32" s="35">
        <f t="shared" si="0"/>
        <v>0</v>
      </c>
      <c r="O32" s="54"/>
      <c r="P32" s="56"/>
      <c r="Q32" s="56"/>
      <c r="R32" s="119">
        <f t="shared" si="6"/>
        <v>0</v>
      </c>
      <c r="S32" s="30">
        <f t="shared" si="1"/>
        <v>0</v>
      </c>
      <c r="T32" s="22" t="str">
        <f t="shared" si="2"/>
        <v xml:space="preserve"> </v>
      </c>
      <c r="U32" s="36" t="str">
        <f t="shared" si="11"/>
        <v xml:space="preserve">  </v>
      </c>
      <c r="V32" s="123" t="b">
        <f t="shared" si="4"/>
        <v>1</v>
      </c>
      <c r="W32" s="123" t="b">
        <f t="shared" si="5"/>
        <v>1</v>
      </c>
      <c r="X32" s="123" t="b">
        <f t="shared" si="7"/>
        <v>1</v>
      </c>
      <c r="Y32" s="123" t="b">
        <f t="shared" si="8"/>
        <v>1</v>
      </c>
      <c r="Z32" s="123" t="b">
        <f t="shared" si="8"/>
        <v>1</v>
      </c>
      <c r="AA32" s="123" t="b">
        <f t="shared" si="8"/>
        <v>1</v>
      </c>
      <c r="AB32" s="123" t="b">
        <f t="shared" si="8"/>
        <v>1</v>
      </c>
      <c r="AC32" s="128"/>
      <c r="AD32" s="128"/>
    </row>
    <row r="33" spans="1:33" s="7" customFormat="1" ht="21.95" customHeight="1" x14ac:dyDescent="0.2">
      <c r="A33" s="2"/>
      <c r="B33" s="24">
        <v>21</v>
      </c>
      <c r="C33" s="152"/>
      <c r="D33" s="153"/>
      <c r="E33" s="24"/>
      <c r="F33" s="28">
        <f t="shared" si="10"/>
        <v>0</v>
      </c>
      <c r="G33" s="51"/>
      <c r="H33" s="159">
        <f t="shared" si="9"/>
        <v>0</v>
      </c>
      <c r="I33" s="160"/>
      <c r="J33" s="155"/>
      <c r="K33" s="156"/>
      <c r="L33" s="157"/>
      <c r="M33" s="157"/>
      <c r="N33" s="35">
        <f t="shared" si="0"/>
        <v>0</v>
      </c>
      <c r="O33" s="54"/>
      <c r="P33" s="56"/>
      <c r="Q33" s="56"/>
      <c r="R33" s="119">
        <f t="shared" si="6"/>
        <v>0</v>
      </c>
      <c r="S33" s="30">
        <f t="shared" si="1"/>
        <v>0</v>
      </c>
      <c r="T33" s="22" t="str">
        <f t="shared" si="2"/>
        <v xml:space="preserve"> </v>
      </c>
      <c r="U33" s="36" t="str">
        <f t="shared" si="11"/>
        <v xml:space="preserve">  </v>
      </c>
      <c r="V33" s="123" t="b">
        <f t="shared" si="4"/>
        <v>1</v>
      </c>
      <c r="W33" s="123" t="b">
        <f t="shared" si="5"/>
        <v>1</v>
      </c>
      <c r="X33" s="123" t="b">
        <f t="shared" si="7"/>
        <v>1</v>
      </c>
      <c r="Y33" s="123" t="b">
        <f t="shared" si="8"/>
        <v>1</v>
      </c>
      <c r="Z33" s="123" t="b">
        <f t="shared" si="8"/>
        <v>1</v>
      </c>
      <c r="AA33" s="123" t="b">
        <f t="shared" si="8"/>
        <v>1</v>
      </c>
      <c r="AB33" s="123" t="b">
        <f t="shared" si="8"/>
        <v>1</v>
      </c>
      <c r="AC33" s="128"/>
      <c r="AD33" s="128"/>
    </row>
    <row r="34" spans="1:33" s="7" customFormat="1" ht="21.95" customHeight="1" x14ac:dyDescent="0.2">
      <c r="A34" s="2"/>
      <c r="B34" s="24">
        <v>22</v>
      </c>
      <c r="C34" s="152"/>
      <c r="D34" s="153"/>
      <c r="E34" s="24"/>
      <c r="F34" s="28">
        <f t="shared" si="10"/>
        <v>0</v>
      </c>
      <c r="G34" s="51"/>
      <c r="H34" s="159">
        <f t="shared" si="9"/>
        <v>0</v>
      </c>
      <c r="I34" s="160"/>
      <c r="J34" s="155"/>
      <c r="K34" s="156"/>
      <c r="L34" s="157"/>
      <c r="M34" s="157"/>
      <c r="N34" s="35">
        <f t="shared" si="0"/>
        <v>0</v>
      </c>
      <c r="O34" s="54"/>
      <c r="P34" s="56"/>
      <c r="Q34" s="56"/>
      <c r="R34" s="119">
        <f t="shared" si="6"/>
        <v>0</v>
      </c>
      <c r="S34" s="30">
        <f t="shared" si="1"/>
        <v>0</v>
      </c>
      <c r="T34" s="22" t="str">
        <f>IFERROR((S34/Q34)," ")</f>
        <v xml:space="preserve"> </v>
      </c>
      <c r="U34" s="36" t="str">
        <f t="shared" si="11"/>
        <v xml:space="preserve">  </v>
      </c>
      <c r="V34" s="123" t="b">
        <f t="shared" si="4"/>
        <v>1</v>
      </c>
      <c r="W34" s="123" t="b">
        <f t="shared" si="5"/>
        <v>1</v>
      </c>
      <c r="X34" s="123" t="b">
        <f t="shared" si="7"/>
        <v>1</v>
      </c>
      <c r="Y34" s="123" t="b">
        <f t="shared" si="8"/>
        <v>1</v>
      </c>
      <c r="Z34" s="123" t="b">
        <f t="shared" si="8"/>
        <v>1</v>
      </c>
      <c r="AA34" s="123" t="b">
        <f t="shared" si="8"/>
        <v>1</v>
      </c>
      <c r="AB34" s="123" t="b">
        <f t="shared" si="8"/>
        <v>1</v>
      </c>
      <c r="AC34" s="128"/>
      <c r="AD34" s="128"/>
    </row>
    <row r="35" spans="1:33" s="7" customFormat="1" ht="21.95" customHeight="1" x14ac:dyDescent="0.2">
      <c r="A35" s="2"/>
      <c r="B35" s="24">
        <v>23</v>
      </c>
      <c r="C35" s="152"/>
      <c r="D35" s="153"/>
      <c r="E35" s="24"/>
      <c r="F35" s="28">
        <f t="shared" si="10"/>
        <v>0</v>
      </c>
      <c r="G35" s="51"/>
      <c r="H35" s="159">
        <f t="shared" si="9"/>
        <v>0</v>
      </c>
      <c r="I35" s="160"/>
      <c r="J35" s="155"/>
      <c r="K35" s="156"/>
      <c r="L35" s="157"/>
      <c r="M35" s="157"/>
      <c r="N35" s="35">
        <f t="shared" si="0"/>
        <v>0</v>
      </c>
      <c r="O35" s="54"/>
      <c r="P35" s="56"/>
      <c r="Q35" s="56"/>
      <c r="R35" s="119">
        <f t="shared" si="6"/>
        <v>0</v>
      </c>
      <c r="S35" s="30">
        <f t="shared" si="1"/>
        <v>0</v>
      </c>
      <c r="T35" s="22" t="str">
        <f t="shared" si="2"/>
        <v xml:space="preserve"> </v>
      </c>
      <c r="U35" s="36" t="str">
        <f t="shared" si="11"/>
        <v xml:space="preserve">  </v>
      </c>
      <c r="V35" s="123" t="b">
        <f t="shared" si="4"/>
        <v>1</v>
      </c>
      <c r="W35" s="123" t="b">
        <f t="shared" si="5"/>
        <v>1</v>
      </c>
      <c r="X35" s="123" t="b">
        <f t="shared" si="7"/>
        <v>1</v>
      </c>
      <c r="Y35" s="123" t="b">
        <f t="shared" si="8"/>
        <v>1</v>
      </c>
      <c r="Z35" s="123" t="b">
        <f t="shared" si="8"/>
        <v>1</v>
      </c>
      <c r="AA35" s="123" t="b">
        <f t="shared" si="8"/>
        <v>1</v>
      </c>
      <c r="AB35" s="123" t="b">
        <f t="shared" si="8"/>
        <v>1</v>
      </c>
      <c r="AC35" s="128"/>
      <c r="AD35" s="128"/>
    </row>
    <row r="36" spans="1:33" s="7" customFormat="1" ht="21.95" customHeight="1" x14ac:dyDescent="0.2">
      <c r="A36" s="2"/>
      <c r="B36" s="24">
        <v>24</v>
      </c>
      <c r="C36" s="152"/>
      <c r="D36" s="153"/>
      <c r="E36" s="24"/>
      <c r="F36" s="28">
        <f t="shared" si="10"/>
        <v>0</v>
      </c>
      <c r="G36" s="51"/>
      <c r="H36" s="159">
        <f t="shared" si="9"/>
        <v>0</v>
      </c>
      <c r="I36" s="160"/>
      <c r="J36" s="155"/>
      <c r="K36" s="156"/>
      <c r="L36" s="157"/>
      <c r="M36" s="157"/>
      <c r="N36" s="35">
        <f t="shared" si="0"/>
        <v>0</v>
      </c>
      <c r="O36" s="54"/>
      <c r="P36" s="56"/>
      <c r="Q36" s="56"/>
      <c r="R36" s="119">
        <f t="shared" si="6"/>
        <v>0</v>
      </c>
      <c r="S36" s="30">
        <f t="shared" si="1"/>
        <v>0</v>
      </c>
      <c r="T36" s="22" t="str">
        <f t="shared" si="2"/>
        <v xml:space="preserve"> </v>
      </c>
      <c r="U36" s="36" t="str">
        <f t="shared" si="11"/>
        <v xml:space="preserve">  </v>
      </c>
      <c r="V36" s="123" t="b">
        <f t="shared" si="4"/>
        <v>1</v>
      </c>
      <c r="W36" s="123" t="b">
        <f t="shared" si="5"/>
        <v>1</v>
      </c>
      <c r="X36" s="123" t="b">
        <f t="shared" si="7"/>
        <v>1</v>
      </c>
      <c r="Y36" s="123" t="b">
        <f t="shared" si="8"/>
        <v>1</v>
      </c>
      <c r="Z36" s="123" t="b">
        <f t="shared" si="8"/>
        <v>1</v>
      </c>
      <c r="AA36" s="123" t="b">
        <f t="shared" si="8"/>
        <v>1</v>
      </c>
      <c r="AB36" s="123" t="b">
        <f t="shared" si="8"/>
        <v>1</v>
      </c>
      <c r="AC36" s="128"/>
      <c r="AD36" s="128"/>
    </row>
    <row r="37" spans="1:33" s="7" customFormat="1" ht="21.95" customHeight="1" x14ac:dyDescent="0.2">
      <c r="A37" s="2"/>
      <c r="B37" s="24">
        <v>25</v>
      </c>
      <c r="C37" s="152"/>
      <c r="D37" s="153"/>
      <c r="E37" s="24"/>
      <c r="F37" s="28">
        <f t="shared" si="10"/>
        <v>0</v>
      </c>
      <c r="G37" s="51"/>
      <c r="H37" s="159">
        <f t="shared" si="9"/>
        <v>0</v>
      </c>
      <c r="I37" s="160"/>
      <c r="J37" s="155"/>
      <c r="K37" s="156"/>
      <c r="L37" s="157"/>
      <c r="M37" s="157"/>
      <c r="N37" s="35">
        <f t="shared" si="0"/>
        <v>0</v>
      </c>
      <c r="O37" s="54"/>
      <c r="P37" s="56"/>
      <c r="Q37" s="56"/>
      <c r="R37" s="119">
        <f t="shared" si="6"/>
        <v>0</v>
      </c>
      <c r="S37" s="30">
        <f>N37*$L$5</f>
        <v>0</v>
      </c>
      <c r="T37" s="22" t="str">
        <f t="shared" si="2"/>
        <v xml:space="preserve"> </v>
      </c>
      <c r="U37" s="36" t="str">
        <f t="shared" si="11"/>
        <v xml:space="preserve">  </v>
      </c>
      <c r="V37" s="123" t="b">
        <f t="shared" si="4"/>
        <v>1</v>
      </c>
      <c r="W37" s="123" t="b">
        <f t="shared" si="5"/>
        <v>1</v>
      </c>
      <c r="X37" s="123" t="b">
        <f t="shared" si="7"/>
        <v>1</v>
      </c>
      <c r="Y37" s="123" t="b">
        <f t="shared" si="8"/>
        <v>1</v>
      </c>
      <c r="Z37" s="123" t="b">
        <f t="shared" si="8"/>
        <v>1</v>
      </c>
      <c r="AA37" s="123" t="b">
        <f t="shared" si="8"/>
        <v>1</v>
      </c>
      <c r="AB37" s="123" t="b">
        <f t="shared" si="8"/>
        <v>1</v>
      </c>
      <c r="AC37" s="128"/>
      <c r="AD37" s="128"/>
    </row>
    <row r="38" spans="1:33" s="7" customFormat="1" ht="21.95" customHeight="1" thickBot="1" x14ac:dyDescent="0.25">
      <c r="A38" s="2"/>
      <c r="B38" s="25">
        <v>26</v>
      </c>
      <c r="C38" s="202"/>
      <c r="D38" s="203"/>
      <c r="E38" s="25"/>
      <c r="F38" s="47">
        <f t="shared" si="10"/>
        <v>0</v>
      </c>
      <c r="G38" s="52"/>
      <c r="H38" s="161">
        <f t="shared" si="9"/>
        <v>0</v>
      </c>
      <c r="I38" s="162"/>
      <c r="J38" s="163"/>
      <c r="K38" s="164"/>
      <c r="L38" s="158"/>
      <c r="M38" s="158"/>
      <c r="N38" s="46">
        <f t="shared" si="0"/>
        <v>0</v>
      </c>
      <c r="O38" s="64"/>
      <c r="P38" s="65"/>
      <c r="Q38" s="65"/>
      <c r="R38" s="120">
        <f t="shared" si="6"/>
        <v>0</v>
      </c>
      <c r="S38" s="31">
        <f>N38*$L$5</f>
        <v>0</v>
      </c>
      <c r="T38" s="29" t="str">
        <f t="shared" si="2"/>
        <v xml:space="preserve"> </v>
      </c>
      <c r="U38" s="37" t="str">
        <f t="shared" si="11"/>
        <v xml:space="preserve">  </v>
      </c>
      <c r="V38" s="123" t="b">
        <f t="shared" si="4"/>
        <v>1</v>
      </c>
      <c r="W38" s="123" t="b">
        <f t="shared" si="5"/>
        <v>1</v>
      </c>
      <c r="X38" s="123" t="b">
        <f t="shared" si="7"/>
        <v>1</v>
      </c>
      <c r="Y38" s="123" t="b">
        <f t="shared" si="8"/>
        <v>1</v>
      </c>
      <c r="Z38" s="123" t="b">
        <f t="shared" si="8"/>
        <v>1</v>
      </c>
      <c r="AA38" s="123" t="b">
        <f t="shared" si="8"/>
        <v>1</v>
      </c>
      <c r="AB38" s="123" t="b">
        <f>_xlfn.ISFORMULA(U38)</f>
        <v>1</v>
      </c>
      <c r="AC38" s="128"/>
      <c r="AD38" s="128"/>
    </row>
    <row r="39" spans="1:33" x14ac:dyDescent="0.2">
      <c r="A39" s="67"/>
      <c r="B39" s="68"/>
      <c r="C39" s="71"/>
      <c r="D39" s="71"/>
      <c r="E39" s="71"/>
      <c r="F39" s="71"/>
      <c r="G39" s="71"/>
      <c r="H39" s="69"/>
      <c r="I39" s="69"/>
      <c r="J39" s="69"/>
      <c r="K39" s="69"/>
      <c r="L39" s="71"/>
      <c r="M39" s="71"/>
      <c r="N39" s="71"/>
      <c r="O39" s="71"/>
      <c r="P39" s="71"/>
      <c r="Q39" s="6"/>
      <c r="R39" s="6"/>
      <c r="S39" s="69"/>
      <c r="T39" s="69"/>
      <c r="U39" s="68"/>
    </row>
    <row r="40" spans="1:33" s="122" customFormat="1" x14ac:dyDescent="0.2">
      <c r="A40" s="67"/>
      <c r="B40" s="68"/>
      <c r="C40" s="5"/>
      <c r="D40" s="5"/>
      <c r="E40" s="5"/>
      <c r="F40" s="5"/>
      <c r="G40" s="5"/>
      <c r="H40" s="69"/>
      <c r="I40" s="69"/>
      <c r="J40" s="69"/>
      <c r="K40" s="69"/>
      <c r="L40" s="5"/>
      <c r="M40" s="5"/>
      <c r="N40" s="5"/>
      <c r="O40" s="5"/>
      <c r="P40" s="5"/>
      <c r="Q40" s="6"/>
      <c r="R40" s="6"/>
      <c r="S40" s="69"/>
      <c r="T40" s="69"/>
      <c r="U40" s="68"/>
      <c r="AC40" s="127"/>
      <c r="AD40" s="127"/>
      <c r="AE40" s="6"/>
      <c r="AF40" s="6"/>
      <c r="AG40" s="6"/>
    </row>
    <row r="41" spans="1:33" s="122" customFormat="1" ht="12.75" customHeight="1" x14ac:dyDescent="0.2">
      <c r="A41" s="3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5"/>
      <c r="P41" s="5"/>
      <c r="Q41" s="5"/>
      <c r="R41" s="5"/>
      <c r="S41" s="5"/>
      <c r="T41" s="5"/>
      <c r="U41" s="6"/>
      <c r="AC41" s="127"/>
      <c r="AD41" s="127"/>
      <c r="AE41" s="6"/>
      <c r="AF41" s="6"/>
      <c r="AG41" s="6"/>
    </row>
    <row r="42" spans="1:33" s="122" customFormat="1" ht="12.75" customHeight="1" x14ac:dyDescent="0.2">
      <c r="A42" s="3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5"/>
      <c r="P42" s="5"/>
      <c r="Q42" s="5"/>
      <c r="R42" s="5"/>
      <c r="S42" s="5"/>
      <c r="T42" s="5"/>
      <c r="U42" s="6"/>
      <c r="AC42" s="127"/>
      <c r="AD42" s="127"/>
      <c r="AE42" s="6"/>
      <c r="AF42" s="6"/>
      <c r="AG42" s="6"/>
    </row>
    <row r="43" spans="1:33" s="122" customFormat="1" ht="12.75" customHeight="1" x14ac:dyDescent="0.2">
      <c r="A43" s="3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5"/>
      <c r="P43" s="5"/>
      <c r="Q43" s="5"/>
      <c r="R43" s="5"/>
      <c r="S43" s="5"/>
      <c r="T43" s="5"/>
      <c r="U43" s="6"/>
      <c r="AC43" s="127"/>
      <c r="AD43" s="127"/>
      <c r="AE43" s="6"/>
      <c r="AF43" s="6"/>
      <c r="AG43" s="6"/>
    </row>
    <row r="44" spans="1:33" s="122" customFormat="1" ht="14.25" x14ac:dyDescent="0.2">
      <c r="A44" s="3"/>
      <c r="B44" s="66"/>
      <c r="C44" s="66"/>
      <c r="D44" s="66"/>
      <c r="E44" s="66"/>
      <c r="F44" s="66"/>
      <c r="G44" s="66"/>
      <c r="H44" s="66" t="s">
        <v>0</v>
      </c>
      <c r="I44" s="66"/>
      <c r="J44" s="66"/>
      <c r="K44" s="66"/>
      <c r="L44" s="66"/>
      <c r="M44" s="66"/>
      <c r="N44" s="66"/>
      <c r="O44" s="5"/>
      <c r="P44" s="5"/>
      <c r="Q44" s="5"/>
      <c r="R44" s="5"/>
      <c r="S44" s="5"/>
      <c r="T44" s="5"/>
      <c r="U44" s="6"/>
      <c r="AC44" s="127"/>
      <c r="AD44" s="127"/>
      <c r="AE44" s="6"/>
      <c r="AF44" s="6"/>
      <c r="AG44" s="6"/>
    </row>
    <row r="45" spans="1:33" s="122" customFormat="1" ht="14.25" x14ac:dyDescent="0.2">
      <c r="A45" s="3"/>
      <c r="B45" s="66"/>
      <c r="C45" s="66" t="s">
        <v>0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5"/>
      <c r="P45" s="5"/>
      <c r="Q45" s="5"/>
      <c r="R45" s="5"/>
      <c r="S45" s="5"/>
      <c r="T45" s="5"/>
      <c r="U45" s="6"/>
      <c r="AC45" s="127"/>
      <c r="AD45" s="127"/>
      <c r="AE45" s="6"/>
      <c r="AF45" s="6"/>
      <c r="AG45" s="6"/>
    </row>
    <row r="46" spans="1:33" s="122" customFormat="1" ht="14.25" x14ac:dyDescent="0.2">
      <c r="A46" s="3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5"/>
      <c r="P46" s="5"/>
      <c r="Q46" s="5"/>
      <c r="R46" s="5"/>
      <c r="S46" s="5"/>
      <c r="T46" s="5"/>
      <c r="U46" s="6"/>
      <c r="AC46" s="127"/>
      <c r="AD46" s="127"/>
      <c r="AE46" s="6"/>
      <c r="AF46" s="6"/>
      <c r="AG46" s="6"/>
    </row>
    <row r="47" spans="1:33" s="122" customFormat="1" ht="14.25" x14ac:dyDescent="0.2">
      <c r="A47" s="3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5"/>
      <c r="P47" s="5"/>
      <c r="Q47" s="5"/>
      <c r="R47" s="5"/>
      <c r="S47" s="5"/>
      <c r="T47" s="5"/>
      <c r="U47" s="6"/>
      <c r="AC47" s="127"/>
      <c r="AD47" s="127"/>
      <c r="AE47" s="6"/>
      <c r="AF47" s="6"/>
      <c r="AG47" s="6"/>
    </row>
    <row r="48" spans="1:33" s="122" customFormat="1" ht="14.25" x14ac:dyDescent="0.2">
      <c r="A48" s="3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5"/>
      <c r="P48" s="5"/>
      <c r="Q48" s="5"/>
      <c r="R48" s="5"/>
      <c r="S48" s="5"/>
      <c r="T48" s="5"/>
      <c r="U48" s="6"/>
      <c r="AC48" s="127"/>
      <c r="AD48" s="127"/>
      <c r="AE48" s="6"/>
      <c r="AF48" s="6"/>
      <c r="AG48" s="6"/>
    </row>
    <row r="49" spans="1:33" s="122" customFormat="1" ht="14.25" x14ac:dyDescent="0.2">
      <c r="A49" s="3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5"/>
      <c r="P49" s="5"/>
      <c r="Q49" s="5"/>
      <c r="R49" s="5"/>
      <c r="S49" s="5"/>
      <c r="T49" s="5"/>
      <c r="U49" s="6"/>
      <c r="AC49" s="127"/>
      <c r="AD49" s="127"/>
      <c r="AE49" s="6"/>
      <c r="AF49" s="6"/>
      <c r="AG49" s="6"/>
    </row>
    <row r="50" spans="1:33" s="122" customFormat="1" ht="14.25" x14ac:dyDescent="0.2">
      <c r="A50" s="3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5"/>
      <c r="P50" s="5"/>
      <c r="Q50" s="5"/>
      <c r="R50" s="5"/>
      <c r="S50" s="5"/>
      <c r="T50" s="5"/>
      <c r="U50" s="6"/>
      <c r="AC50" s="127"/>
      <c r="AD50" s="127"/>
      <c r="AE50" s="6"/>
      <c r="AF50" s="6"/>
      <c r="AG50" s="6"/>
    </row>
    <row r="51" spans="1:33" s="122" customFormat="1" ht="14.25" x14ac:dyDescent="0.2">
      <c r="A51" s="3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5"/>
      <c r="P51" s="5"/>
      <c r="Q51" s="5"/>
      <c r="R51" s="5"/>
      <c r="S51" s="5"/>
      <c r="T51" s="5"/>
      <c r="U51" s="6"/>
      <c r="AC51" s="127"/>
      <c r="AD51" s="127"/>
      <c r="AE51" s="6"/>
      <c r="AF51" s="6"/>
      <c r="AG51" s="6"/>
    </row>
  </sheetData>
  <sheetProtection algorithmName="SHA-512" hashValue="s5mlC93JYA93Wo5rT2V++eM2jSeLr4/Lzp0IUTht4ZfNHZIHAAz+RqEhGoG+K2WP5pc4SxVSvsejRIG4XmEmMw==" saltValue="+QHdELhWu1HKSWZrk8gaag==" spinCount="100000" sheet="1" objects="1" scenarios="1"/>
  <protectedRanges>
    <protectedRange sqref="F13" name="vertrek"/>
    <protectedRange sqref="J4:N5" name="kop2"/>
    <protectedRange sqref="E4:G5" name="kop1"/>
    <protectedRange sqref="C13:E38 G13:G38" name="DatumReis"/>
    <protectedRange sqref="H13 J13:M38" name="Brandstof"/>
    <protectedRange sqref="O13:Q38" name="transportprestatie"/>
  </protectedRanges>
  <mergeCells count="136">
    <mergeCell ref="B2:N2"/>
    <mergeCell ref="B3:H3"/>
    <mergeCell ref="B4:C4"/>
    <mergeCell ref="E4:G4"/>
    <mergeCell ref="J4:N4"/>
    <mergeCell ref="B5:C5"/>
    <mergeCell ref="E5:G5"/>
    <mergeCell ref="E7:G7"/>
    <mergeCell ref="H7:N7"/>
    <mergeCell ref="H9:I9"/>
    <mergeCell ref="L9:M9"/>
    <mergeCell ref="C10:D10"/>
    <mergeCell ref="H10:I10"/>
    <mergeCell ref="J10:K10"/>
    <mergeCell ref="L10:M10"/>
    <mergeCell ref="O7:R7"/>
    <mergeCell ref="S7:U7"/>
    <mergeCell ref="E8:E11"/>
    <mergeCell ref="F8:F11"/>
    <mergeCell ref="G8:G11"/>
    <mergeCell ref="H8:I8"/>
    <mergeCell ref="J8:K8"/>
    <mergeCell ref="L8:M8"/>
    <mergeCell ref="C11:D11"/>
    <mergeCell ref="H11:I11"/>
    <mergeCell ref="J11:K11"/>
    <mergeCell ref="L11:M11"/>
    <mergeCell ref="S12:U12"/>
    <mergeCell ref="C13:D13"/>
    <mergeCell ref="H13:I13"/>
    <mergeCell ref="J13:K13"/>
    <mergeCell ref="L13:M13"/>
    <mergeCell ref="C14:D14"/>
    <mergeCell ref="H14:I14"/>
    <mergeCell ref="J14:K14"/>
    <mergeCell ref="L14:M14"/>
    <mergeCell ref="C12:D12"/>
    <mergeCell ref="H12:I12"/>
    <mergeCell ref="J12:K12"/>
    <mergeCell ref="L12:M12"/>
    <mergeCell ref="C17:D17"/>
    <mergeCell ref="H17:I17"/>
    <mergeCell ref="J17:K17"/>
    <mergeCell ref="L17:M17"/>
    <mergeCell ref="C18:D18"/>
    <mergeCell ref="H18:I18"/>
    <mergeCell ref="J18:K18"/>
    <mergeCell ref="L18:M18"/>
    <mergeCell ref="C15:D15"/>
    <mergeCell ref="H15:I15"/>
    <mergeCell ref="J15:K15"/>
    <mergeCell ref="L15:M15"/>
    <mergeCell ref="C16:D16"/>
    <mergeCell ref="H16:I16"/>
    <mergeCell ref="J16:K16"/>
    <mergeCell ref="L16:M16"/>
    <mergeCell ref="C21:D21"/>
    <mergeCell ref="H21:I21"/>
    <mergeCell ref="J21:K21"/>
    <mergeCell ref="L21:M21"/>
    <mergeCell ref="C22:D22"/>
    <mergeCell ref="H22:I22"/>
    <mergeCell ref="J22:K22"/>
    <mergeCell ref="L22:M22"/>
    <mergeCell ref="C19:D19"/>
    <mergeCell ref="H19:I19"/>
    <mergeCell ref="J19:K19"/>
    <mergeCell ref="L19:M19"/>
    <mergeCell ref="C20:D20"/>
    <mergeCell ref="H20:I20"/>
    <mergeCell ref="J20:K20"/>
    <mergeCell ref="L20:M20"/>
    <mergeCell ref="C25:D25"/>
    <mergeCell ref="H25:I25"/>
    <mergeCell ref="J25:K25"/>
    <mergeCell ref="L25:M25"/>
    <mergeCell ref="C26:D26"/>
    <mergeCell ref="H26:I26"/>
    <mergeCell ref="J26:K26"/>
    <mergeCell ref="L26:M26"/>
    <mergeCell ref="C23:D23"/>
    <mergeCell ref="H23:I23"/>
    <mergeCell ref="J23:K23"/>
    <mergeCell ref="L23:M23"/>
    <mergeCell ref="C24:D24"/>
    <mergeCell ref="H24:I24"/>
    <mergeCell ref="J24:K24"/>
    <mergeCell ref="L24:M24"/>
    <mergeCell ref="C29:D29"/>
    <mergeCell ref="H29:I29"/>
    <mergeCell ref="J29:K29"/>
    <mergeCell ref="L29:M29"/>
    <mergeCell ref="C30:D30"/>
    <mergeCell ref="H30:I30"/>
    <mergeCell ref="J30:K30"/>
    <mergeCell ref="L30:M30"/>
    <mergeCell ref="C27:D27"/>
    <mergeCell ref="H27:I27"/>
    <mergeCell ref="J27:K27"/>
    <mergeCell ref="L27:M27"/>
    <mergeCell ref="C28:D28"/>
    <mergeCell ref="H28:I28"/>
    <mergeCell ref="J28:K28"/>
    <mergeCell ref="L28:M28"/>
    <mergeCell ref="C33:D33"/>
    <mergeCell ref="H33:I33"/>
    <mergeCell ref="J33:K33"/>
    <mergeCell ref="L33:M33"/>
    <mergeCell ref="C34:D34"/>
    <mergeCell ref="H34:I34"/>
    <mergeCell ref="J34:K34"/>
    <mergeCell ref="L34:M34"/>
    <mergeCell ref="C31:D31"/>
    <mergeCell ref="H31:I31"/>
    <mergeCell ref="J31:K31"/>
    <mergeCell ref="L31:M31"/>
    <mergeCell ref="C32:D32"/>
    <mergeCell ref="H32:I32"/>
    <mergeCell ref="J32:K32"/>
    <mergeCell ref="L32:M32"/>
    <mergeCell ref="C37:D37"/>
    <mergeCell ref="H37:I37"/>
    <mergeCell ref="J37:K37"/>
    <mergeCell ref="L37:M37"/>
    <mergeCell ref="C38:D38"/>
    <mergeCell ref="H38:I38"/>
    <mergeCell ref="J38:K38"/>
    <mergeCell ref="L38:M38"/>
    <mergeCell ref="C35:D35"/>
    <mergeCell ref="H35:I35"/>
    <mergeCell ref="J35:K35"/>
    <mergeCell ref="L35:M35"/>
    <mergeCell ref="C36:D36"/>
    <mergeCell ref="H36:I36"/>
    <mergeCell ref="J36:K36"/>
    <mergeCell ref="L36:M36"/>
  </mergeCells>
  <conditionalFormatting sqref="N13:N38">
    <cfRule type="cellIs" dxfId="26" priority="32" operator="equal">
      <formula>0</formula>
    </cfRule>
    <cfRule type="cellIs" dxfId="25" priority="33" operator="equal">
      <formula>0</formula>
    </cfRule>
  </conditionalFormatting>
  <conditionalFormatting sqref="R13:R38">
    <cfRule type="cellIs" dxfId="24" priority="31" stopIfTrue="1" operator="equal">
      <formula>0</formula>
    </cfRule>
  </conditionalFormatting>
  <conditionalFormatting sqref="S13:S38">
    <cfRule type="cellIs" dxfId="23" priority="30" operator="equal">
      <formula>0</formula>
    </cfRule>
  </conditionalFormatting>
  <conditionalFormatting sqref="R13:R38">
    <cfRule type="cellIs" dxfId="22" priority="29" operator="equal">
      <formula>FALSE</formula>
    </cfRule>
  </conditionalFormatting>
  <conditionalFormatting sqref="T13:U38 R13:R38">
    <cfRule type="expression" dxfId="21" priority="28">
      <formula>$E13="Leer"</formula>
    </cfRule>
  </conditionalFormatting>
  <conditionalFormatting sqref="F44 F50:F1048576 F1:F8 F13:F38">
    <cfRule type="cellIs" dxfId="20" priority="21" operator="equal">
      <formula>0</formula>
    </cfRule>
  </conditionalFormatting>
  <conditionalFormatting sqref="E13:E38">
    <cfRule type="cellIs" dxfId="19" priority="20" operator="equal">
      <formula>0</formula>
    </cfRule>
  </conditionalFormatting>
  <conditionalFormatting sqref="G14:G37">
    <cfRule type="cellIs" dxfId="18" priority="19" operator="equal">
      <formula>0</formula>
    </cfRule>
  </conditionalFormatting>
  <conditionalFormatting sqref="O13:O38">
    <cfRule type="cellIs" dxfId="17" priority="18" stopIfTrue="1" operator="equal">
      <formula>0</formula>
    </cfRule>
  </conditionalFormatting>
  <conditionalFormatting sqref="O13:O38">
    <cfRule type="cellIs" dxfId="16" priority="17" operator="equal">
      <formula>FALSE</formula>
    </cfRule>
  </conditionalFormatting>
  <conditionalFormatting sqref="O13:O38">
    <cfRule type="cellIs" dxfId="15" priority="15" operator="equal">
      <formula>0</formula>
    </cfRule>
    <cfRule type="expression" dxfId="14" priority="16" stopIfTrue="1">
      <formula>$E13="Geladen"</formula>
    </cfRule>
  </conditionalFormatting>
  <conditionalFormatting sqref="O38">
    <cfRule type="cellIs" dxfId="13" priority="14" operator="equal">
      <formula>FALSE</formula>
    </cfRule>
  </conditionalFormatting>
  <conditionalFormatting sqref="P14 P27">
    <cfRule type="cellIs" dxfId="12" priority="13" stopIfTrue="1" operator="equal">
      <formula>0</formula>
    </cfRule>
  </conditionalFormatting>
  <conditionalFormatting sqref="P13:P38">
    <cfRule type="cellIs" dxfId="11" priority="12" operator="equal">
      <formula>FALSE</formula>
    </cfRule>
  </conditionalFormatting>
  <conditionalFormatting sqref="P13:P38">
    <cfRule type="cellIs" dxfId="10" priority="11" stopIfTrue="1" operator="equal">
      <formula>0</formula>
    </cfRule>
  </conditionalFormatting>
  <conditionalFormatting sqref="P13:P38">
    <cfRule type="expression" dxfId="9" priority="10">
      <formula>$E13="Leer"</formula>
    </cfRule>
  </conditionalFormatting>
  <conditionalFormatting sqref="Q14:Q38">
    <cfRule type="cellIs" dxfId="8" priority="9" stopIfTrue="1" operator="equal">
      <formula>0</formula>
    </cfRule>
  </conditionalFormatting>
  <conditionalFormatting sqref="Q13:Q38">
    <cfRule type="cellIs" dxfId="7" priority="8" operator="equal">
      <formula>FALSE</formula>
    </cfRule>
  </conditionalFormatting>
  <conditionalFormatting sqref="Q13:Q38">
    <cfRule type="cellIs" dxfId="6" priority="7" stopIfTrue="1" operator="equal">
      <formula>0</formula>
    </cfRule>
  </conditionalFormatting>
  <conditionalFormatting sqref="Q13:Q38">
    <cfRule type="expression" dxfId="5" priority="6">
      <formula>$E13="Leer"</formula>
    </cfRule>
  </conditionalFormatting>
  <conditionalFormatting sqref="H12">
    <cfRule type="cellIs" dxfId="4" priority="5" operator="equal">
      <formula>0</formula>
    </cfRule>
  </conditionalFormatting>
  <conditionalFormatting sqref="F12">
    <cfRule type="cellIs" dxfId="3" priority="4" operator="equal">
      <formula>0</formula>
    </cfRule>
  </conditionalFormatting>
  <conditionalFormatting sqref="V1:AD1048576">
    <cfRule type="cellIs" dxfId="2" priority="3" operator="equal">
      <formula>FALSE</formula>
    </cfRule>
  </conditionalFormatting>
  <conditionalFormatting sqref="N5">
    <cfRule type="cellIs" dxfId="1" priority="2" operator="equal">
      <formula>0</formula>
    </cfRule>
  </conditionalFormatting>
  <conditionalFormatting sqref="N14:N38">
    <cfRule type="cellIs" dxfId="0" priority="1" operator="equal">
      <formula>FALSE</formula>
    </cfRule>
  </conditionalFormatting>
  <dataValidations count="5">
    <dataValidation type="custom" allowBlank="1" showInputMessage="1" showErrorMessage="1" errorTitle="Let op" error="Für 'Typ' ist 'Leer' ausgefüllt. Daher brauchen Sie diese Spalte nicht auszufüllen. " sqref="P13:R38" xr:uid="{13DF4532-F065-40F2-AD46-B85B04D790C0}">
      <formula1>$E13="Geladen"</formula1>
    </dataValidation>
    <dataValidation type="custom" allowBlank="1" showInputMessage="1" showErrorMessage="1" errorTitle="Let op" error="Für 'Typ' ist 'Geladen' bereits ausgefüllt. Daher brauchen Sie diese Spalte nicht auszufüllen. " sqref="O13:O38" xr:uid="{5A8F61E5-160F-4B08-B5D0-64DD97716499}">
      <formula1>$E13="Leer"</formula1>
    </dataValidation>
    <dataValidation type="list" allowBlank="1" showInputMessage="1" showErrorMessage="1" sqref="E13:E38" xr:uid="{57998467-C566-4863-95DF-76ABBE4E4D17}">
      <formula1>"Leer,Geladen"</formula1>
    </dataValidation>
    <dataValidation type="custom" allowBlank="1" showInputMessage="1" showErrorMessage="1" errorTitle="Let op" error="Bij &quot;Type&quot; is Empty ingevuld. Daarom hoeft deze niet ingevuld te worden. " sqref="T13:U38" xr:uid="{F2E017BD-B586-406D-A96C-E412830BCB01}">
      <formula1>$E13="Leeg"</formula1>
    </dataValidation>
    <dataValidation type="list" allowBlank="1" showInputMessage="1" showErrorMessage="1" sqref="J5" xr:uid="{775763DA-6484-4F7C-873F-BB43ABE302DE}">
      <formula1>"Diesel (fossil),GTL"</formula1>
    </dataValidation>
  </dataValidations>
  <pageMargins left="0.23622047244094491" right="0.23622047244094491" top="0.39370078740157483" bottom="0.74803149606299213" header="0.31496062992125984" footer="0.31496062992125984"/>
  <pageSetup paperSize="8" scale="90" fitToHeight="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CO2 Kalkulation</vt:lpstr>
      <vt:lpstr>Erklärung</vt:lpstr>
      <vt:lpstr>'CO2 Kalkulation'!Afdrukbereik</vt:lpstr>
      <vt:lpstr>Erklärung!Afdrukbereik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Karin Struijk</cp:lastModifiedBy>
  <cp:lastPrinted>2023-02-26T19:02:35Z</cp:lastPrinted>
  <dcterms:created xsi:type="dcterms:W3CDTF">2013-09-28T18:24:44Z</dcterms:created>
  <dcterms:modified xsi:type="dcterms:W3CDTF">2023-02-28T16:30:58Z</dcterms:modified>
</cp:coreProperties>
</file>