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tactobv-my.sharepoint.com/personal/kstruijk_intacto_nl/Documents/60  Green Award/Programma van eisen/2022 Binnenvaart/2023 DEFINITIEF/"/>
    </mc:Choice>
  </mc:AlternateContent>
  <xr:revisionPtr revIDLastSave="80" documentId="8_{767AC2AB-E7C8-4F89-A641-C5F4E3AF465F}" xr6:coauthVersionLast="47" xr6:coauthVersionMax="47" xr10:uidLastSave="{20196B3F-397A-4C27-B105-1F9B8506884E}"/>
  <bookViews>
    <workbookView xWindow="28680" yWindow="-120" windowWidth="29040" windowHeight="15840" xr2:uid="{0E751008-2196-9B40-996A-CC3DF018291B}"/>
  </bookViews>
  <sheets>
    <sheet name="CO2 Calculation" sheetId="26" r:id="rId1"/>
    <sheet name="Explanation" sheetId="30" r:id="rId2"/>
  </sheets>
  <definedNames>
    <definedName name="_xlnm.Print_Area" localSheetId="0">'CO2 Calculation'!$A$1:$U$50</definedName>
    <definedName name="_xlnm.Print_Area" localSheetId="1">Explanation!$A$1:$U$41</definedName>
    <definedName name="Brandstof">#REF!</definedName>
    <definedName name="Emissieniveau">#REF!</definedName>
    <definedName name="Motor">#REF!</definedName>
    <definedName name="Motoren">#REF!</definedName>
    <definedName name="Nabehandeling">#REF!</definedName>
    <definedName name="NB">#REF!</definedName>
    <definedName name="NOX">#REF!</definedName>
    <definedName name="PM">#REF!</definedName>
    <definedName name="Toepassing">#REF!</definedName>
  </definedNames>
  <calcPr calcId="191029"/>
  <customWorkbookViews>
    <customWorkbookView name="Shinohara, K. (Keita) - Green Award - Personal View" guid="{CD403A33-06C8-4702-8894-5B3FDC50227E}" mergeInterval="0" personalView="1" maximized="1" windowWidth="1916" windowHeight="849" activeSheetId="1"/>
    <customWorkbookView name="jfransen - Personal View" guid="{D499AF4C-1425-46EA-94D9-57D1EBCD37AF}" mergeInterval="0" personalView="1" maximized="1" windowWidth="1276" windowHeight="593" activeSheetId="1"/>
    <customWorkbookView name="Fransen, J.A.A.J. (Jan) - Green Award - Personal View" guid="{2A97FE2E-5CA3-47AA-A5E5-20B7DB66ED34}" mergeInterval="0" personalView="1" maximized="1" windowWidth="1916" windowHeight="80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26" l="1"/>
  <c r="AB38" i="30" l="1"/>
  <c r="AA38" i="30"/>
  <c r="Z38" i="30"/>
  <c r="Y38" i="30"/>
  <c r="X38" i="30"/>
  <c r="W38" i="30"/>
  <c r="V38" i="30"/>
  <c r="R38" i="30"/>
  <c r="N38" i="30"/>
  <c r="S38" i="30" s="1"/>
  <c r="U38" i="30" s="1"/>
  <c r="H38" i="30"/>
  <c r="F38" i="30"/>
  <c r="AB37" i="30"/>
  <c r="AA37" i="30"/>
  <c r="Z37" i="30"/>
  <c r="Y37" i="30"/>
  <c r="X37" i="30"/>
  <c r="W37" i="30"/>
  <c r="V37" i="30"/>
  <c r="R37" i="30"/>
  <c r="H37" i="30"/>
  <c r="N37" i="30" s="1"/>
  <c r="S37" i="30" s="1"/>
  <c r="F37" i="30"/>
  <c r="AB36" i="30"/>
  <c r="AA36" i="30"/>
  <c r="Z36" i="30"/>
  <c r="Y36" i="30"/>
  <c r="X36" i="30"/>
  <c r="W36" i="30"/>
  <c r="V36" i="30"/>
  <c r="R36" i="30"/>
  <c r="N36" i="30"/>
  <c r="S36" i="30" s="1"/>
  <c r="H36" i="30"/>
  <c r="F36" i="30"/>
  <c r="AB35" i="30"/>
  <c r="AA35" i="30"/>
  <c r="Z35" i="30"/>
  <c r="Y35" i="30"/>
  <c r="X35" i="30"/>
  <c r="W35" i="30"/>
  <c r="V35" i="30"/>
  <c r="R35" i="30"/>
  <c r="N35" i="30"/>
  <c r="S35" i="30" s="1"/>
  <c r="T35" i="30" s="1"/>
  <c r="H35" i="30"/>
  <c r="F35" i="30"/>
  <c r="AB34" i="30"/>
  <c r="AA34" i="30"/>
  <c r="Z34" i="30"/>
  <c r="Y34" i="30"/>
  <c r="X34" i="30"/>
  <c r="W34" i="30"/>
  <c r="V34" i="30"/>
  <c r="R34" i="30"/>
  <c r="H34" i="30"/>
  <c r="N34" i="30" s="1"/>
  <c r="S34" i="30" s="1"/>
  <c r="F34" i="30"/>
  <c r="AB33" i="30"/>
  <c r="AA33" i="30"/>
  <c r="Z33" i="30"/>
  <c r="Y33" i="30"/>
  <c r="X33" i="30"/>
  <c r="W33" i="30"/>
  <c r="V33" i="30"/>
  <c r="R33" i="30"/>
  <c r="N33" i="30"/>
  <c r="S33" i="30" s="1"/>
  <c r="H33" i="30"/>
  <c r="F33" i="30"/>
  <c r="AB32" i="30"/>
  <c r="AA32" i="30"/>
  <c r="Z32" i="30"/>
  <c r="Y32" i="30"/>
  <c r="X32" i="30"/>
  <c r="W32" i="30"/>
  <c r="V32" i="30"/>
  <c r="R32" i="30"/>
  <c r="N32" i="30"/>
  <c r="S32" i="30" s="1"/>
  <c r="U32" i="30" s="1"/>
  <c r="H32" i="30"/>
  <c r="F32" i="30"/>
  <c r="AB31" i="30"/>
  <c r="AA31" i="30"/>
  <c r="Z31" i="30"/>
  <c r="Y31" i="30"/>
  <c r="X31" i="30"/>
  <c r="W31" i="30"/>
  <c r="V31" i="30"/>
  <c r="R31" i="30"/>
  <c r="H31" i="30"/>
  <c r="N31" i="30" s="1"/>
  <c r="S31" i="30" s="1"/>
  <c r="F31" i="30"/>
  <c r="AB30" i="30"/>
  <c r="AA30" i="30"/>
  <c r="Z30" i="30"/>
  <c r="Y30" i="30"/>
  <c r="X30" i="30"/>
  <c r="W30" i="30"/>
  <c r="V30" i="30"/>
  <c r="R30" i="30"/>
  <c r="N30" i="30"/>
  <c r="S30" i="30" s="1"/>
  <c r="H30" i="30"/>
  <c r="F30" i="30"/>
  <c r="AB29" i="30"/>
  <c r="AA29" i="30"/>
  <c r="Z29" i="30"/>
  <c r="Y29" i="30"/>
  <c r="X29" i="30"/>
  <c r="W29" i="30"/>
  <c r="V29" i="30"/>
  <c r="R29" i="30"/>
  <c r="N29" i="30"/>
  <c r="S29" i="30" s="1"/>
  <c r="T29" i="30" s="1"/>
  <c r="H29" i="30"/>
  <c r="F29" i="30"/>
  <c r="AB28" i="30"/>
  <c r="AA28" i="30"/>
  <c r="Z28" i="30"/>
  <c r="Y28" i="30"/>
  <c r="X28" i="30"/>
  <c r="W28" i="30"/>
  <c r="V28" i="30"/>
  <c r="R28" i="30"/>
  <c r="H28" i="30"/>
  <c r="N28" i="30" s="1"/>
  <c r="S28" i="30" s="1"/>
  <c r="F28" i="30"/>
  <c r="AB27" i="30"/>
  <c r="AA27" i="30"/>
  <c r="Z27" i="30"/>
  <c r="Y27" i="30"/>
  <c r="X27" i="30"/>
  <c r="W27" i="30"/>
  <c r="V27" i="30"/>
  <c r="R27" i="30"/>
  <c r="N27" i="30"/>
  <c r="S27" i="30" s="1"/>
  <c r="H27" i="30"/>
  <c r="F27" i="30"/>
  <c r="AB26" i="30"/>
  <c r="AA26" i="30"/>
  <c r="Z26" i="30"/>
  <c r="Y26" i="30"/>
  <c r="X26" i="30"/>
  <c r="W26" i="30"/>
  <c r="V26" i="30"/>
  <c r="R26" i="30"/>
  <c r="N26" i="30"/>
  <c r="S26" i="30" s="1"/>
  <c r="U26" i="30" s="1"/>
  <c r="H26" i="30"/>
  <c r="F26" i="30"/>
  <c r="AB25" i="30"/>
  <c r="AA25" i="30"/>
  <c r="Z25" i="30"/>
  <c r="Y25" i="30"/>
  <c r="X25" i="30"/>
  <c r="W25" i="30"/>
  <c r="V25" i="30"/>
  <c r="R25" i="30"/>
  <c r="H25" i="30"/>
  <c r="N25" i="30" s="1"/>
  <c r="S25" i="30" s="1"/>
  <c r="F25" i="30"/>
  <c r="AB24" i="30"/>
  <c r="AA24" i="30"/>
  <c r="Z24" i="30"/>
  <c r="Y24" i="30"/>
  <c r="X24" i="30"/>
  <c r="W24" i="30"/>
  <c r="V24" i="30"/>
  <c r="R24" i="30"/>
  <c r="N24" i="30"/>
  <c r="S24" i="30" s="1"/>
  <c r="H24" i="30"/>
  <c r="F24" i="30"/>
  <c r="AB23" i="30"/>
  <c r="AA23" i="30"/>
  <c r="Z23" i="30"/>
  <c r="Y23" i="30"/>
  <c r="X23" i="30"/>
  <c r="W23" i="30"/>
  <c r="V23" i="30"/>
  <c r="R23" i="30"/>
  <c r="N23" i="30"/>
  <c r="S23" i="30" s="1"/>
  <c r="T23" i="30" s="1"/>
  <c r="H23" i="30"/>
  <c r="F23" i="30"/>
  <c r="AB22" i="30"/>
  <c r="AA22" i="30"/>
  <c r="Z22" i="30"/>
  <c r="Y22" i="30"/>
  <c r="X22" i="30"/>
  <c r="W22" i="30"/>
  <c r="V22" i="30"/>
  <c r="R22" i="30"/>
  <c r="H22" i="30"/>
  <c r="N22" i="30" s="1"/>
  <c r="S22" i="30" s="1"/>
  <c r="F22" i="30"/>
  <c r="AB21" i="30"/>
  <c r="AA21" i="30"/>
  <c r="Z21" i="30"/>
  <c r="Y21" i="30"/>
  <c r="X21" i="30"/>
  <c r="W21" i="30"/>
  <c r="V21" i="30"/>
  <c r="R21" i="30"/>
  <c r="N21" i="30"/>
  <c r="S21" i="30" s="1"/>
  <c r="H21" i="30"/>
  <c r="F21" i="30"/>
  <c r="AB20" i="30"/>
  <c r="AA20" i="30"/>
  <c r="Z20" i="30"/>
  <c r="Y20" i="30"/>
  <c r="X20" i="30"/>
  <c r="W20" i="30"/>
  <c r="V20" i="30"/>
  <c r="R20" i="30"/>
  <c r="N20" i="30"/>
  <c r="S20" i="30" s="1"/>
  <c r="T20" i="30" s="1"/>
  <c r="H20" i="30"/>
  <c r="F20" i="30"/>
  <c r="AB19" i="30"/>
  <c r="AA19" i="30"/>
  <c r="Z19" i="30"/>
  <c r="Y19" i="30"/>
  <c r="X19" i="30"/>
  <c r="W19" i="30"/>
  <c r="V19" i="30"/>
  <c r="R19" i="30"/>
  <c r="H19" i="30"/>
  <c r="N19" i="30" s="1"/>
  <c r="S19" i="30" s="1"/>
  <c r="F19" i="30"/>
  <c r="AB18" i="30"/>
  <c r="AA18" i="30"/>
  <c r="Z18" i="30"/>
  <c r="Y18" i="30"/>
  <c r="X18" i="30"/>
  <c r="W18" i="30"/>
  <c r="V18" i="30"/>
  <c r="R18" i="30"/>
  <c r="N18" i="30"/>
  <c r="S18" i="30" s="1"/>
  <c r="H18" i="30"/>
  <c r="F18" i="30"/>
  <c r="AB17" i="30"/>
  <c r="AA17" i="30"/>
  <c r="Z17" i="30"/>
  <c r="Y17" i="30"/>
  <c r="X17" i="30"/>
  <c r="W17" i="30"/>
  <c r="V17" i="30"/>
  <c r="R17" i="30"/>
  <c r="H17" i="30"/>
  <c r="N17" i="30" s="1"/>
  <c r="S17" i="30" s="1"/>
  <c r="F17" i="30"/>
  <c r="AB16" i="30"/>
  <c r="AA16" i="30"/>
  <c r="Z16" i="30"/>
  <c r="Y16" i="30"/>
  <c r="X16" i="30"/>
  <c r="W16" i="30"/>
  <c r="V16" i="30"/>
  <c r="R16" i="30"/>
  <c r="H16" i="30"/>
  <c r="N16" i="30" s="1"/>
  <c r="S16" i="30" s="1"/>
  <c r="F16" i="30"/>
  <c r="AB15" i="30"/>
  <c r="AA15" i="30"/>
  <c r="Z15" i="30"/>
  <c r="Y15" i="30"/>
  <c r="X15" i="30"/>
  <c r="W15" i="30"/>
  <c r="V15" i="30"/>
  <c r="R15" i="30"/>
  <c r="H15" i="30"/>
  <c r="N15" i="30" s="1"/>
  <c r="S15" i="30" s="1"/>
  <c r="F15" i="30"/>
  <c r="AB14" i="30"/>
  <c r="AA14" i="30"/>
  <c r="Z14" i="30"/>
  <c r="Y14" i="30"/>
  <c r="X14" i="30"/>
  <c r="W14" i="30"/>
  <c r="V14" i="30"/>
  <c r="S14" i="30"/>
  <c r="U14" i="30" s="1"/>
  <c r="R14" i="30"/>
  <c r="N14" i="30"/>
  <c r="H14" i="30"/>
  <c r="F14" i="30"/>
  <c r="AB13" i="30"/>
  <c r="AA13" i="30"/>
  <c r="Z13" i="30"/>
  <c r="Y13" i="30"/>
  <c r="X13" i="30"/>
  <c r="W13" i="30"/>
  <c r="V13" i="30"/>
  <c r="R13" i="30"/>
  <c r="N13" i="30"/>
  <c r="L5" i="30"/>
  <c r="O43" i="26"/>
  <c r="R43" i="26"/>
  <c r="R44" i="26"/>
  <c r="P44" i="26"/>
  <c r="O44" i="26"/>
  <c r="N44" i="26"/>
  <c r="N43" i="26"/>
  <c r="S13" i="30" l="1"/>
  <c r="T13" i="30" s="1"/>
  <c r="T16" i="30"/>
  <c r="U16" i="30"/>
  <c r="U18" i="30"/>
  <c r="T18" i="30"/>
  <c r="U24" i="30"/>
  <c r="T24" i="30"/>
  <c r="U30" i="30"/>
  <c r="T30" i="30"/>
  <c r="U36" i="30"/>
  <c r="T36" i="30"/>
  <c r="T17" i="30"/>
  <c r="U17" i="30"/>
  <c r="T22" i="30"/>
  <c r="U22" i="30"/>
  <c r="T28" i="30"/>
  <c r="U28" i="30"/>
  <c r="T34" i="30"/>
  <c r="U34" i="30"/>
  <c r="U21" i="30"/>
  <c r="T21" i="30"/>
  <c r="U27" i="30"/>
  <c r="T27" i="30"/>
  <c r="U33" i="30"/>
  <c r="T33" i="30"/>
  <c r="T19" i="30"/>
  <c r="U19" i="30"/>
  <c r="T25" i="30"/>
  <c r="U25" i="30"/>
  <c r="T31" i="30"/>
  <c r="U31" i="30"/>
  <c r="T37" i="30"/>
  <c r="U37" i="30"/>
  <c r="U15" i="30"/>
  <c r="T15" i="30"/>
  <c r="T14" i="30"/>
  <c r="T26" i="30"/>
  <c r="T32" i="30"/>
  <c r="T38" i="30"/>
  <c r="U20" i="30"/>
  <c r="U23" i="30"/>
  <c r="U29" i="30"/>
  <c r="U35" i="30"/>
  <c r="U13" i="30" l="1"/>
  <c r="N14" i="26" l="1"/>
  <c r="F20" i="26"/>
  <c r="T39" i="26"/>
  <c r="H15" i="26"/>
  <c r="N15" i="26" s="1"/>
  <c r="H16" i="26"/>
  <c r="H17" i="26"/>
  <c r="H18" i="26"/>
  <c r="N18" i="26" s="1"/>
  <c r="H19" i="26"/>
  <c r="N19" i="26" s="1"/>
  <c r="H20" i="26"/>
  <c r="N20" i="26" s="1"/>
  <c r="H21" i="26"/>
  <c r="H22" i="26"/>
  <c r="N22" i="26" s="1"/>
  <c r="H23" i="26"/>
  <c r="N23" i="26" s="1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AB38" i="26"/>
  <c r="AB14" i="26"/>
  <c r="AB15" i="26"/>
  <c r="AB16" i="26"/>
  <c r="AB17" i="26"/>
  <c r="AB18" i="26"/>
  <c r="AB19" i="26"/>
  <c r="AB20" i="26"/>
  <c r="AB21" i="26"/>
  <c r="AB22" i="26"/>
  <c r="AB23" i="26"/>
  <c r="AB24" i="26"/>
  <c r="AB25" i="26"/>
  <c r="AB26" i="26"/>
  <c r="AB27" i="26"/>
  <c r="AB28" i="26"/>
  <c r="AB29" i="26"/>
  <c r="AB30" i="26"/>
  <c r="AB31" i="26"/>
  <c r="AB32" i="26"/>
  <c r="AB33" i="26"/>
  <c r="AB34" i="26"/>
  <c r="AB35" i="26"/>
  <c r="AB36" i="26"/>
  <c r="AB37" i="26"/>
  <c r="AB13" i="26"/>
  <c r="AA14" i="26"/>
  <c r="AA15" i="26"/>
  <c r="AA16" i="26"/>
  <c r="AA17" i="26"/>
  <c r="AA18" i="26"/>
  <c r="AA19" i="26"/>
  <c r="AA20" i="26"/>
  <c r="AA21" i="26"/>
  <c r="AA22" i="26"/>
  <c r="AA23" i="26"/>
  <c r="AA24" i="26"/>
  <c r="AA25" i="26"/>
  <c r="AA26" i="26"/>
  <c r="AA27" i="26"/>
  <c r="AA28" i="26"/>
  <c r="AA29" i="26"/>
  <c r="AA30" i="26"/>
  <c r="AA31" i="26"/>
  <c r="AA32" i="26"/>
  <c r="AA33" i="26"/>
  <c r="AA34" i="26"/>
  <c r="AA35" i="26"/>
  <c r="AA36" i="26"/>
  <c r="AA37" i="26"/>
  <c r="AA38" i="26"/>
  <c r="AA13" i="26"/>
  <c r="Z14" i="26"/>
  <c r="Z15" i="26"/>
  <c r="Z16" i="26"/>
  <c r="Z17" i="26"/>
  <c r="Z18" i="26"/>
  <c r="Z19" i="26"/>
  <c r="Z20" i="26"/>
  <c r="Z21" i="26"/>
  <c r="Z22" i="26"/>
  <c r="Z23" i="26"/>
  <c r="Z24" i="26"/>
  <c r="Z25" i="26"/>
  <c r="Z26" i="26"/>
  <c r="Z27" i="26"/>
  <c r="Z28" i="26"/>
  <c r="Z29" i="26"/>
  <c r="Z30" i="26"/>
  <c r="Z31" i="26"/>
  <c r="Z32" i="26"/>
  <c r="Z33" i="26"/>
  <c r="Z34" i="26"/>
  <c r="Z35" i="26"/>
  <c r="Z36" i="26"/>
  <c r="Z37" i="26"/>
  <c r="Z38" i="26"/>
  <c r="Z13" i="26"/>
  <c r="R14" i="26"/>
  <c r="R15" i="26"/>
  <c r="Q44" i="26" s="1"/>
  <c r="R16" i="26"/>
  <c r="R17" i="26"/>
  <c r="R18" i="26"/>
  <c r="R19" i="26"/>
  <c r="R20" i="26"/>
  <c r="R21" i="26"/>
  <c r="R22" i="26"/>
  <c r="R23" i="26"/>
  <c r="R24" i="26"/>
  <c r="R25" i="26"/>
  <c r="R26" i="26"/>
  <c r="R27" i="26"/>
  <c r="R28" i="26"/>
  <c r="R29" i="26"/>
  <c r="R30" i="26"/>
  <c r="R31" i="26"/>
  <c r="R32" i="26"/>
  <c r="R33" i="26"/>
  <c r="R34" i="26"/>
  <c r="R35" i="26"/>
  <c r="R36" i="26"/>
  <c r="R37" i="26"/>
  <c r="R38" i="26"/>
  <c r="R13" i="26"/>
  <c r="Y14" i="26"/>
  <c r="Y15" i="26"/>
  <c r="Y16" i="26"/>
  <c r="Y17" i="26"/>
  <c r="Y18" i="26"/>
  <c r="Y19" i="26"/>
  <c r="Y20" i="26"/>
  <c r="Y21" i="26"/>
  <c r="Y22" i="26"/>
  <c r="Y23" i="26"/>
  <c r="Y24" i="26"/>
  <c r="Y25" i="26"/>
  <c r="Y26" i="26"/>
  <c r="Y27" i="26"/>
  <c r="Y28" i="26"/>
  <c r="Y29" i="26"/>
  <c r="Y30" i="26"/>
  <c r="Y31" i="26"/>
  <c r="Y32" i="26"/>
  <c r="Y33" i="26"/>
  <c r="Y34" i="26"/>
  <c r="Y35" i="26"/>
  <c r="Y36" i="26"/>
  <c r="Y37" i="26"/>
  <c r="Y38" i="26"/>
  <c r="Y13" i="26"/>
  <c r="W14" i="26"/>
  <c r="W15" i="26"/>
  <c r="W16" i="26"/>
  <c r="W17" i="26"/>
  <c r="W18" i="26"/>
  <c r="W19" i="26"/>
  <c r="W20" i="26"/>
  <c r="W21" i="26"/>
  <c r="W22" i="26"/>
  <c r="W23" i="26"/>
  <c r="W24" i="26"/>
  <c r="W25" i="26"/>
  <c r="W26" i="26"/>
  <c r="W27" i="26"/>
  <c r="W28" i="26"/>
  <c r="W29" i="26"/>
  <c r="W30" i="26"/>
  <c r="W31" i="26"/>
  <c r="W32" i="26"/>
  <c r="W33" i="26"/>
  <c r="W34" i="26"/>
  <c r="W35" i="26"/>
  <c r="W36" i="26"/>
  <c r="W37" i="26"/>
  <c r="W38" i="26"/>
  <c r="W13" i="26"/>
  <c r="V14" i="26"/>
  <c r="V15" i="26"/>
  <c r="V16" i="26"/>
  <c r="V17" i="26"/>
  <c r="V18" i="26"/>
  <c r="V19" i="26"/>
  <c r="V20" i="26"/>
  <c r="V21" i="26"/>
  <c r="V22" i="26"/>
  <c r="V23" i="26"/>
  <c r="V24" i="26"/>
  <c r="V25" i="26"/>
  <c r="V26" i="26"/>
  <c r="V27" i="26"/>
  <c r="V28" i="26"/>
  <c r="V29" i="26"/>
  <c r="V30" i="26"/>
  <c r="V31" i="26"/>
  <c r="V32" i="26"/>
  <c r="V33" i="26"/>
  <c r="V34" i="26"/>
  <c r="V35" i="26"/>
  <c r="V36" i="26"/>
  <c r="V37" i="26"/>
  <c r="V38" i="26"/>
  <c r="V13" i="26"/>
  <c r="X14" i="26"/>
  <c r="X15" i="26"/>
  <c r="X16" i="26"/>
  <c r="X17" i="26"/>
  <c r="X18" i="26"/>
  <c r="X19" i="26"/>
  <c r="X20" i="26"/>
  <c r="X21" i="26"/>
  <c r="X22" i="26"/>
  <c r="X23" i="26"/>
  <c r="X24" i="26"/>
  <c r="X25" i="26"/>
  <c r="X26" i="26"/>
  <c r="X27" i="26"/>
  <c r="X28" i="26"/>
  <c r="X29" i="26"/>
  <c r="X30" i="26"/>
  <c r="X31" i="26"/>
  <c r="X32" i="26"/>
  <c r="X33" i="26"/>
  <c r="X34" i="26"/>
  <c r="X35" i="26"/>
  <c r="X36" i="26"/>
  <c r="X37" i="26"/>
  <c r="X38" i="26"/>
  <c r="X13" i="26"/>
  <c r="N13" i="26"/>
  <c r="F15" i="26"/>
  <c r="F16" i="26"/>
  <c r="F17" i="26"/>
  <c r="F18" i="26"/>
  <c r="F19" i="26"/>
  <c r="F21" i="26"/>
  <c r="F22" i="26"/>
  <c r="F23" i="26"/>
  <c r="F24" i="26"/>
  <c r="F25" i="26"/>
  <c r="F26" i="26"/>
  <c r="F27" i="26"/>
  <c r="F28" i="26"/>
  <c r="F29" i="26"/>
  <c r="F30" i="26"/>
  <c r="F31" i="26"/>
  <c r="F32" i="26"/>
  <c r="F33" i="26"/>
  <c r="F34" i="26"/>
  <c r="F35" i="26"/>
  <c r="F36" i="26"/>
  <c r="F37" i="26"/>
  <c r="F38" i="26"/>
  <c r="N16" i="26"/>
  <c r="N17" i="26"/>
  <c r="N21" i="26"/>
  <c r="H14" i="26"/>
  <c r="F14" i="26"/>
  <c r="S21" i="26" l="1"/>
  <c r="U21" i="26" s="1"/>
  <c r="S22" i="26"/>
  <c r="U22" i="26" s="1"/>
  <c r="S16" i="26"/>
  <c r="U16" i="26" s="1"/>
  <c r="S15" i="26"/>
  <c r="U15" i="26" s="1"/>
  <c r="S13" i="26"/>
  <c r="U13" i="26" s="1"/>
  <c r="S14" i="26"/>
  <c r="U14" i="26" s="1"/>
  <c r="S19" i="26"/>
  <c r="U19" i="26" s="1"/>
  <c r="S17" i="26"/>
  <c r="U17" i="26" s="1"/>
  <c r="S20" i="26"/>
  <c r="T20" i="26" s="1"/>
  <c r="S23" i="26"/>
  <c r="S18" i="26"/>
  <c r="T21" i="26" l="1"/>
  <c r="U20" i="26"/>
  <c r="T17" i="26"/>
  <c r="T16" i="26"/>
  <c r="T19" i="26"/>
  <c r="T22" i="26"/>
  <c r="T15" i="26"/>
  <c r="T14" i="26"/>
  <c r="T13" i="26"/>
  <c r="U18" i="26"/>
  <c r="T18" i="26"/>
  <c r="U23" i="26"/>
  <c r="T23" i="26"/>
  <c r="P45" i="26" l="1"/>
  <c r="Q45" i="26" l="1"/>
  <c r="N45" i="26"/>
  <c r="N26" i="26"/>
  <c r="N27" i="26"/>
  <c r="N28" i="26"/>
  <c r="N29" i="26"/>
  <c r="N30" i="26"/>
  <c r="N31" i="26"/>
  <c r="N32" i="26"/>
  <c r="N33" i="26"/>
  <c r="N34" i="26"/>
  <c r="N35" i="26"/>
  <c r="N36" i="26"/>
  <c r="N37" i="26"/>
  <c r="N38" i="26"/>
  <c r="N24" i="26"/>
  <c r="N25" i="26"/>
  <c r="S38" i="26" l="1"/>
  <c r="T38" i="26" s="1"/>
  <c r="S26" i="26"/>
  <c r="T26" i="26" s="1"/>
  <c r="S36" i="26"/>
  <c r="S31" i="26"/>
  <c r="S30" i="26"/>
  <c r="S25" i="26"/>
  <c r="T25" i="26" s="1"/>
  <c r="S24" i="26"/>
  <c r="S29" i="26"/>
  <c r="S28" i="26"/>
  <c r="S33" i="26"/>
  <c r="S27" i="26"/>
  <c r="T27" i="26" s="1"/>
  <c r="S35" i="26"/>
  <c r="S34" i="26"/>
  <c r="S37" i="26"/>
  <c r="S32" i="26"/>
  <c r="T31" i="26" l="1"/>
  <c r="U31" i="26"/>
  <c r="U24" i="26"/>
  <c r="T24" i="26"/>
  <c r="T35" i="26"/>
  <c r="U35" i="26"/>
  <c r="T30" i="26"/>
  <c r="U30" i="26"/>
  <c r="T32" i="26"/>
  <c r="U32" i="26"/>
  <c r="T33" i="26"/>
  <c r="U33" i="26"/>
  <c r="T28" i="26"/>
  <c r="U28" i="26"/>
  <c r="T36" i="26"/>
  <c r="U36" i="26"/>
  <c r="T34" i="26"/>
  <c r="U34" i="26"/>
  <c r="T29" i="26"/>
  <c r="U29" i="26"/>
  <c r="T37" i="26"/>
  <c r="U37" i="26"/>
  <c r="O45" i="26"/>
  <c r="U25" i="26"/>
  <c r="U38" i="26"/>
  <c r="U27" i="26"/>
  <c r="U26" i="26"/>
  <c r="S43" i="26" l="1"/>
  <c r="T44" i="26" l="1"/>
  <c r="S44" i="26"/>
  <c r="U44" i="26"/>
  <c r="R45" i="26"/>
  <c r="T45" i="26" l="1"/>
  <c r="S45" i="26"/>
</calcChain>
</file>

<file path=xl/sharedStrings.xml><?xml version="1.0" encoding="utf-8"?>
<sst xmlns="http://schemas.openxmlformats.org/spreadsheetml/2006/main" count="225" uniqueCount="93">
  <si>
    <t xml:space="preserve"> </t>
  </si>
  <si>
    <t>:</t>
  </si>
  <si>
    <t>Vessel</t>
  </si>
  <si>
    <t xml:space="preserve">A </t>
  </si>
  <si>
    <t xml:space="preserve">B </t>
  </si>
  <si>
    <t xml:space="preserve">C </t>
  </si>
  <si>
    <t>(kg)</t>
  </si>
  <si>
    <t>(g)</t>
  </si>
  <si>
    <r>
      <t>CO</t>
    </r>
    <r>
      <rPr>
        <b/>
        <vertAlign val="subscript"/>
        <sz val="11"/>
        <color rgb="FF002060"/>
        <rFont val="Arial"/>
        <family val="2"/>
      </rPr>
      <t>2</t>
    </r>
    <r>
      <rPr>
        <b/>
        <sz val="11"/>
        <color rgb="FF002060"/>
        <rFont val="Arial"/>
        <family val="2"/>
      </rPr>
      <t xml:space="preserve"> footprint</t>
    </r>
  </si>
  <si>
    <t>#</t>
  </si>
  <si>
    <t>D</t>
  </si>
  <si>
    <t>E</t>
  </si>
  <si>
    <t>Captain</t>
  </si>
  <si>
    <t>ENI</t>
  </si>
  <si>
    <t>=</t>
  </si>
  <si>
    <t>*</t>
  </si>
  <si>
    <t>x km</t>
  </si>
  <si>
    <t>D x E</t>
  </si>
  <si>
    <t>A + B - C</t>
  </si>
  <si>
    <t>Kilometers</t>
  </si>
  <si>
    <t>(tkm)</t>
  </si>
  <si>
    <r>
      <t>kg CO</t>
    </r>
    <r>
      <rPr>
        <vertAlign val="subscript"/>
        <sz val="10"/>
        <color rgb="FF002060"/>
        <rFont val="Arial"/>
        <family val="2"/>
      </rPr>
      <t>2</t>
    </r>
    <r>
      <rPr>
        <sz val="10"/>
        <color rgb="FF002060"/>
        <rFont val="Arial"/>
        <family val="2"/>
      </rPr>
      <t xml:space="preserve"> per liter (TTW)</t>
    </r>
  </si>
  <si>
    <t>kilometer</t>
  </si>
  <si>
    <t>Per</t>
  </si>
  <si>
    <t xml:space="preserve">Per </t>
  </si>
  <si>
    <t xml:space="preserve">(km) </t>
  </si>
  <si>
    <t xml:space="preserve">(liters) </t>
  </si>
  <si>
    <t xml:space="preserve">kilometers </t>
  </si>
  <si>
    <t>F</t>
  </si>
  <si>
    <t>H</t>
  </si>
  <si>
    <t>N</t>
  </si>
  <si>
    <t>R</t>
  </si>
  <si>
    <t>S</t>
  </si>
  <si>
    <t>T</t>
  </si>
  <si>
    <t>u</t>
  </si>
  <si>
    <t xml:space="preserve">kg </t>
  </si>
  <si>
    <t xml:space="preserve">kg/km </t>
  </si>
  <si>
    <t xml:space="preserve"> Type</t>
  </si>
  <si>
    <t>XX</t>
  </si>
  <si>
    <t>Port of departure</t>
  </si>
  <si>
    <t>Content</t>
  </si>
  <si>
    <t>bunkers</t>
  </si>
  <si>
    <t>start voyage</t>
  </si>
  <si>
    <t xml:space="preserve">Bunkered </t>
  </si>
  <si>
    <t>during voyage</t>
  </si>
  <si>
    <t xml:space="preserve">bunkers </t>
  </si>
  <si>
    <t>end of trip</t>
  </si>
  <si>
    <t>Consumption</t>
  </si>
  <si>
    <t>for voyage</t>
  </si>
  <si>
    <t>empty</t>
  </si>
  <si>
    <t>loaded</t>
  </si>
  <si>
    <t>voyage</t>
  </si>
  <si>
    <t>transported</t>
  </si>
  <si>
    <t xml:space="preserve">&lt;&lt;Select&gt;&gt; </t>
  </si>
  <si>
    <t>&lt;&lt;Automatic, except first&gt;&gt;</t>
  </si>
  <si>
    <t>&lt;&lt;Fill in&gt;&gt;</t>
  </si>
  <si>
    <t>&lt;&lt;Automatic,     except first&gt;&gt;</t>
  </si>
  <si>
    <t>&lt;&lt;Automatic&gt;&gt;</t>
  </si>
  <si>
    <t>Voyage</t>
  </si>
  <si>
    <t>Fuel in litres</t>
  </si>
  <si>
    <t>Transport performance</t>
  </si>
  <si>
    <r>
      <t>Green Award CO</t>
    </r>
    <r>
      <rPr>
        <b/>
        <vertAlign val="subscript"/>
        <sz val="14"/>
        <color rgb="FF002060"/>
        <rFont val="Arial Nova"/>
        <family val="2"/>
      </rPr>
      <t>2</t>
    </r>
    <r>
      <rPr>
        <b/>
        <sz val="14"/>
        <color rgb="FF002060"/>
        <rFont val="Arial Nova"/>
        <family val="2"/>
      </rPr>
      <t xml:space="preserve"> Calculation</t>
    </r>
  </si>
  <si>
    <t>Time frame</t>
  </si>
  <si>
    <t>Ship</t>
  </si>
  <si>
    <t>Fuel</t>
  </si>
  <si>
    <t>NOTES</t>
  </si>
  <si>
    <r>
      <t xml:space="preserve">For </t>
    </r>
    <r>
      <rPr>
        <b/>
        <sz val="9"/>
        <color rgb="FF002060"/>
        <rFont val="Arial"/>
        <family val="2"/>
      </rPr>
      <t>empty</t>
    </r>
    <r>
      <rPr>
        <sz val="9"/>
        <color rgb="FF002060"/>
        <rFont val="Arial"/>
        <family val="2"/>
      </rPr>
      <t xml:space="preserve"> voyages: total emissions in kg and per kilogram per kilometre</t>
    </r>
  </si>
  <si>
    <r>
      <t xml:space="preserve">For </t>
    </r>
    <r>
      <rPr>
        <b/>
        <sz val="9"/>
        <color rgb="FF002060"/>
        <rFont val="Arial"/>
        <family val="2"/>
      </rPr>
      <t xml:space="preserve">loaded </t>
    </r>
    <r>
      <rPr>
        <sz val="9"/>
        <color rgb="FF002060"/>
        <rFont val="Arial"/>
        <family val="2"/>
      </rPr>
      <t>voyages: total emissions in kg, per kilometre, per tonne transported, per tonne-kilometre</t>
    </r>
  </si>
  <si>
    <r>
      <t xml:space="preserve">For </t>
    </r>
    <r>
      <rPr>
        <b/>
        <sz val="9"/>
        <color rgb="FF002060"/>
        <rFont val="Arial"/>
        <family val="2"/>
      </rPr>
      <t xml:space="preserve">all </t>
    </r>
    <r>
      <rPr>
        <sz val="9"/>
        <color rgb="FF002060"/>
        <rFont val="Arial"/>
        <family val="2"/>
      </rPr>
      <t xml:space="preserve">trips (total): excluding tonne-kilometres, because you cannot add the empty kilometres to the loaded kilometres and convert them into tonne-kilometres. You then get: the more empty kilometres, the lower the emissions per tkm. This cannot be the intention and in fact encourages empty kilometres.  </t>
    </r>
  </si>
  <si>
    <t>This calculation is a first step to raise awareness. Setting goals can be a next step.</t>
  </si>
  <si>
    <t>Voyages</t>
  </si>
  <si>
    <t>Empty</t>
  </si>
  <si>
    <t>Loaded</t>
  </si>
  <si>
    <t>All</t>
  </si>
  <si>
    <t>Distance</t>
  </si>
  <si>
    <t>Transported</t>
  </si>
  <si>
    <t>tonnes</t>
  </si>
  <si>
    <t>tonne-</t>
  </si>
  <si>
    <t xml:space="preserve">Tonne- </t>
  </si>
  <si>
    <t xml:space="preserve">gr/tkm </t>
  </si>
  <si>
    <t>N/A</t>
  </si>
  <si>
    <t>kg/tonne</t>
  </si>
  <si>
    <t>SUMMARY</t>
  </si>
  <si>
    <t>Date</t>
  </si>
  <si>
    <r>
      <t>CO</t>
    </r>
    <r>
      <rPr>
        <b/>
        <vertAlign val="subscript"/>
        <sz val="11"/>
        <color rgb="FF002060"/>
        <rFont val="Arial"/>
        <family val="2"/>
      </rPr>
      <t>2</t>
    </r>
    <r>
      <rPr>
        <b/>
        <sz val="11"/>
        <color rgb="FF002060"/>
        <rFont val="Arial"/>
        <family val="2"/>
      </rPr>
      <t xml:space="preserve"> Footprint</t>
    </r>
  </si>
  <si>
    <r>
      <t>CO</t>
    </r>
    <r>
      <rPr>
        <b/>
        <vertAlign val="subscript"/>
        <sz val="9"/>
        <color rgb="FF002060"/>
        <rFont val="Arial"/>
        <family val="2"/>
      </rPr>
      <t>2</t>
    </r>
    <r>
      <rPr>
        <b/>
        <sz val="9"/>
        <color rgb="FF002060"/>
        <rFont val="Arial"/>
        <family val="2"/>
      </rPr>
      <t>-Footprint</t>
    </r>
  </si>
  <si>
    <t>Type</t>
  </si>
  <si>
    <t>Port of arrival</t>
  </si>
  <si>
    <t>Schip</t>
  </si>
  <si>
    <t>Diesel (fossil)</t>
  </si>
  <si>
    <t xml:space="preserve">tonne  </t>
  </si>
  <si>
    <t>Tonnes</t>
  </si>
  <si>
    <t>tonne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</si>
</sst>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_ * #,##0.0_ ;_ * \-#,##0.0_ ;_ * &quot;-&quot;??_ ;_ @_ "/>
    <numFmt numFmtId="167" formatCode="#,##0;\-0;;@"/>
  </numFmts>
  <fonts count="4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u/>
      <sz val="10"/>
      <color theme="10"/>
      <name val="Arial"/>
      <family val="2"/>
    </font>
    <font>
      <b/>
      <sz val="11"/>
      <color rgb="FF002060"/>
      <name val="Arial"/>
      <family val="2"/>
    </font>
    <font>
      <b/>
      <vertAlign val="subscript"/>
      <sz val="11"/>
      <color rgb="FF002060"/>
      <name val="Arial"/>
      <family val="2"/>
    </font>
    <font>
      <sz val="8"/>
      <color rgb="FF002060"/>
      <name val="Arial"/>
      <family val="2"/>
    </font>
    <font>
      <vertAlign val="subscript"/>
      <sz val="10"/>
      <color rgb="FF002060"/>
      <name val="Arial"/>
      <family val="2"/>
    </font>
    <font>
      <b/>
      <sz val="9"/>
      <color rgb="FF002060"/>
      <name val="Arial"/>
      <family val="2"/>
    </font>
    <font>
      <sz val="11"/>
      <color rgb="FF002060"/>
      <name val="Arial"/>
      <family val="2"/>
    </font>
    <font>
      <b/>
      <sz val="10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4"/>
      <color rgb="FF002060"/>
      <name val="Arial Nova"/>
      <family val="2"/>
    </font>
    <font>
      <b/>
      <vertAlign val="subscript"/>
      <sz val="14"/>
      <color rgb="FF002060"/>
      <name val="Arial Nova"/>
      <family val="2"/>
    </font>
    <font>
      <sz val="9"/>
      <color rgb="FF002060"/>
      <name val="Arial"/>
      <family val="2"/>
    </font>
    <font>
      <b/>
      <sz val="9"/>
      <color theme="0" tint="-0.499984740745262"/>
      <name val="Arial"/>
      <family val="2"/>
    </font>
    <font>
      <sz val="10"/>
      <name val="Arial"/>
      <family val="2"/>
    </font>
    <font>
      <b/>
      <vertAlign val="subscript"/>
      <sz val="9"/>
      <color rgb="FF002060"/>
      <name val="Arial"/>
      <family val="2"/>
    </font>
    <font>
      <b/>
      <sz val="10"/>
      <color rgb="FFB0BB17"/>
      <name val="Arial"/>
      <family val="2"/>
    </font>
    <font>
      <sz val="10"/>
      <color rgb="FF001F60"/>
      <name val="Arial"/>
      <family val="2"/>
    </font>
    <font>
      <sz val="8"/>
      <color rgb="FFFF0000"/>
      <name val="Arial"/>
      <family val="2"/>
    </font>
    <font>
      <sz val="8"/>
      <color rgb="FF00008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8"/>
      <color theme="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9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B0BB17"/>
      </left>
      <right style="hair">
        <color indexed="64"/>
      </right>
      <top style="medium">
        <color rgb="FFB0BB17"/>
      </top>
      <bottom/>
      <diagonal/>
    </border>
    <border>
      <left style="hair">
        <color rgb="FFB0BB17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rgb="FFB0BB17"/>
      </top>
      <bottom/>
      <diagonal/>
    </border>
    <border>
      <left style="hair">
        <color rgb="FFB0BB17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rgb="FFB0BB17"/>
      </left>
      <right/>
      <top style="medium">
        <color rgb="FFB0BB17"/>
      </top>
      <bottom/>
      <diagonal/>
    </border>
    <border>
      <left/>
      <right/>
      <top style="medium">
        <color rgb="FFB0BB17"/>
      </top>
      <bottom/>
      <diagonal/>
    </border>
    <border>
      <left style="hair">
        <color indexed="64"/>
      </left>
      <right/>
      <top style="medium">
        <color rgb="FFB0BB17"/>
      </top>
      <bottom style="hair">
        <color indexed="64"/>
      </bottom>
      <diagonal/>
    </border>
    <border>
      <left/>
      <right/>
      <top style="medium">
        <color rgb="FFB0BB17"/>
      </top>
      <bottom style="hair">
        <color indexed="64"/>
      </bottom>
      <diagonal/>
    </border>
    <border>
      <left/>
      <right style="medium">
        <color rgb="FFB0BB17"/>
      </right>
      <top style="medium">
        <color rgb="FFB0BB17"/>
      </top>
      <bottom style="hair">
        <color indexed="64"/>
      </bottom>
      <diagonal/>
    </border>
    <border>
      <left/>
      <right style="medium">
        <color rgb="FFB0BB17"/>
      </right>
      <top/>
      <bottom/>
      <diagonal/>
    </border>
    <border>
      <left style="medium">
        <color rgb="FFB0BB17"/>
      </left>
      <right/>
      <top style="thin">
        <color indexed="64"/>
      </top>
      <bottom style="medium">
        <color rgb="FFB0BB17"/>
      </bottom>
      <diagonal/>
    </border>
    <border>
      <left/>
      <right/>
      <top style="thin">
        <color indexed="64"/>
      </top>
      <bottom style="medium">
        <color rgb="FFB0BB17"/>
      </bottom>
      <diagonal/>
    </border>
    <border>
      <left/>
      <right style="hair">
        <color rgb="FFB0BB17"/>
      </right>
      <top style="thin">
        <color indexed="64"/>
      </top>
      <bottom style="medium">
        <color rgb="FFB0BB17"/>
      </bottom>
      <diagonal/>
    </border>
    <border>
      <left style="hair">
        <color rgb="FFB0BB17"/>
      </left>
      <right/>
      <top style="thin">
        <color indexed="64"/>
      </top>
      <bottom style="medium">
        <color rgb="FFB0BB17"/>
      </bottom>
      <diagonal/>
    </border>
    <border>
      <left style="hair">
        <color rgb="FFB0BB17"/>
      </left>
      <right style="hair">
        <color indexed="64"/>
      </right>
      <top style="thin">
        <color indexed="64"/>
      </top>
      <bottom style="medium">
        <color rgb="FFB0BB17"/>
      </bottom>
      <diagonal/>
    </border>
    <border>
      <left/>
      <right style="medium">
        <color rgb="FFB0BB17"/>
      </right>
      <top style="thin">
        <color indexed="64"/>
      </top>
      <bottom style="medium">
        <color rgb="FFB0BB17"/>
      </bottom>
      <diagonal/>
    </border>
    <border>
      <left/>
      <right style="medium">
        <color rgb="FFB0BB17"/>
      </right>
      <top/>
      <bottom style="thin">
        <color indexed="64"/>
      </bottom>
      <diagonal/>
    </border>
    <border>
      <left style="medium">
        <color rgb="FFB0BB17"/>
      </left>
      <right/>
      <top/>
      <bottom style="thin">
        <color indexed="64"/>
      </bottom>
      <diagonal/>
    </border>
    <border>
      <left/>
      <right style="hair">
        <color rgb="FFB0BB17"/>
      </right>
      <top style="medium">
        <color rgb="FFB0BB17"/>
      </top>
      <bottom/>
      <diagonal/>
    </border>
    <border>
      <left/>
      <right style="hair">
        <color rgb="FFB0BB17"/>
      </right>
      <top/>
      <bottom style="thin">
        <color indexed="64"/>
      </bottom>
      <diagonal/>
    </border>
    <border>
      <left style="medium">
        <color rgb="FFB0BB17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rgb="FFB0BB17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rgb="FFB0BB17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rgb="FFB0BB17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rgb="FFB0BB17"/>
      </left>
      <right style="hair">
        <color rgb="FFB0BB17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3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/>
    <xf numFmtId="0" fontId="22" fillId="0" borderId="0" applyNumberFormat="0" applyFill="0" applyBorder="0" applyAlignment="0" applyProtection="0"/>
    <xf numFmtId="43" fontId="3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28">
    <xf numFmtId="0" fontId="0" fillId="0" borderId="0" xfId="0"/>
    <xf numFmtId="0" fontId="21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vertical="center"/>
    </xf>
    <xf numFmtId="0" fontId="21" fillId="24" borderId="0" xfId="0" applyFont="1" applyFill="1"/>
    <xf numFmtId="0" fontId="21" fillId="24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3" fillId="24" borderId="0" xfId="0" applyFont="1" applyFill="1" applyAlignment="1">
      <alignment vertical="center"/>
    </xf>
    <xf numFmtId="0" fontId="21" fillId="24" borderId="0" xfId="0" applyFont="1" applyFill="1" applyAlignment="1">
      <alignment horizontal="left" vertical="center"/>
    </xf>
    <xf numFmtId="0" fontId="22" fillId="24" borderId="0" xfId="43" applyFill="1"/>
    <xf numFmtId="0" fontId="28" fillId="24" borderId="0" xfId="0" applyFont="1" applyFill="1" applyAlignment="1">
      <alignment vertical="center"/>
    </xf>
    <xf numFmtId="0" fontId="22" fillId="24" borderId="0" xfId="43" applyFill="1" applyAlignment="1"/>
    <xf numFmtId="0" fontId="20" fillId="24" borderId="0" xfId="0" applyFont="1" applyFill="1" applyAlignment="1">
      <alignment vertical="center"/>
    </xf>
    <xf numFmtId="0" fontId="23" fillId="24" borderId="0" xfId="0" applyFont="1" applyFill="1" applyAlignment="1">
      <alignment horizontal="left" vertical="center" indent="1"/>
    </xf>
    <xf numFmtId="0" fontId="30" fillId="24" borderId="12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left" vertical="center"/>
    </xf>
    <xf numFmtId="0" fontId="20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vertical="top"/>
    </xf>
    <xf numFmtId="0" fontId="21" fillId="0" borderId="0" xfId="0" applyFont="1" applyAlignment="1">
      <alignment vertical="top"/>
    </xf>
    <xf numFmtId="164" fontId="21" fillId="28" borderId="16" xfId="0" applyNumberFormat="1" applyFont="1" applyFill="1" applyBorder="1" applyAlignment="1">
      <alignment horizontal="center" vertical="center"/>
    </xf>
    <xf numFmtId="0" fontId="21" fillId="24" borderId="21" xfId="0" applyFont="1" applyFill="1" applyBorder="1" applyAlignment="1">
      <alignment horizontal="center" vertical="center"/>
    </xf>
    <xf numFmtId="0" fontId="21" fillId="24" borderId="20" xfId="0" applyFont="1" applyFill="1" applyBorder="1" applyAlignment="1">
      <alignment horizontal="center" vertical="center"/>
    </xf>
    <xf numFmtId="0" fontId="21" fillId="24" borderId="24" xfId="0" applyFont="1" applyFill="1" applyBorder="1" applyAlignment="1">
      <alignment horizontal="center" vertical="center"/>
    </xf>
    <xf numFmtId="0" fontId="20" fillId="28" borderId="10" xfId="0" applyFont="1" applyFill="1" applyBorder="1" applyAlignment="1">
      <alignment horizontal="center" vertical="center"/>
    </xf>
    <xf numFmtId="0" fontId="21" fillId="24" borderId="27" xfId="0" applyFont="1" applyFill="1" applyBorder="1" applyAlignment="1">
      <alignment horizontal="center" vertical="center"/>
    </xf>
    <xf numFmtId="0" fontId="21" fillId="24" borderId="18" xfId="0" applyFont="1" applyFill="1" applyBorder="1" applyAlignment="1">
      <alignment horizontal="center" vertical="center"/>
    </xf>
    <xf numFmtId="164" fontId="21" fillId="28" borderId="25" xfId="0" applyNumberFormat="1" applyFont="1" applyFill="1" applyBorder="1" applyAlignment="1">
      <alignment horizontal="center" vertical="center"/>
    </xf>
    <xf numFmtId="3" fontId="21" fillId="28" borderId="20" xfId="0" applyNumberFormat="1" applyFont="1" applyFill="1" applyBorder="1" applyAlignment="1">
      <alignment horizontal="center" vertical="center"/>
    </xf>
    <xf numFmtId="3" fontId="21" fillId="28" borderId="24" xfId="0" applyNumberFormat="1" applyFont="1" applyFill="1" applyBorder="1" applyAlignment="1">
      <alignment horizontal="center" vertical="center"/>
    </xf>
    <xf numFmtId="3" fontId="21" fillId="26" borderId="28" xfId="0" applyNumberFormat="1" applyFont="1" applyFill="1" applyBorder="1" applyAlignment="1">
      <alignment horizontal="center" vertical="center"/>
    </xf>
    <xf numFmtId="0" fontId="21" fillId="24" borderId="34" xfId="0" applyFont="1" applyFill="1" applyBorder="1" applyAlignment="1">
      <alignment horizontal="center" vertical="center"/>
    </xf>
    <xf numFmtId="0" fontId="21" fillId="24" borderId="28" xfId="0" applyFont="1" applyFill="1" applyBorder="1" applyAlignment="1">
      <alignment horizontal="center" vertical="center"/>
    </xf>
    <xf numFmtId="3" fontId="21" fillId="26" borderId="36" xfId="0" applyNumberFormat="1" applyFont="1" applyFill="1" applyBorder="1" applyAlignment="1">
      <alignment horizontal="center" vertical="center"/>
    </xf>
    <xf numFmtId="164" fontId="21" fillId="28" borderId="23" xfId="0" applyNumberFormat="1" applyFont="1" applyFill="1" applyBorder="1" applyAlignment="1">
      <alignment horizontal="center" vertical="center"/>
    </xf>
    <xf numFmtId="164" fontId="21" fillId="28" borderId="31" xfId="0" applyNumberFormat="1" applyFont="1" applyFill="1" applyBorder="1" applyAlignment="1">
      <alignment horizontal="center" vertical="center"/>
    </xf>
    <xf numFmtId="0" fontId="21" fillId="25" borderId="11" xfId="0" applyFont="1" applyFill="1" applyBorder="1" applyAlignment="1">
      <alignment horizontal="left" vertical="center"/>
    </xf>
    <xf numFmtId="0" fontId="37" fillId="24" borderId="0" xfId="0" applyFont="1" applyFill="1" applyAlignment="1">
      <alignment horizontal="center" vertical="top"/>
    </xf>
    <xf numFmtId="166" fontId="33" fillId="24" borderId="0" xfId="44" applyNumberFormat="1" applyFont="1" applyFill="1" applyBorder="1" applyAlignment="1">
      <alignment horizontal="center" vertical="center"/>
    </xf>
    <xf numFmtId="165" fontId="33" fillId="24" borderId="0" xfId="44" applyNumberFormat="1" applyFont="1" applyFill="1" applyBorder="1" applyAlignment="1">
      <alignment horizontal="center" vertical="center"/>
    </xf>
    <xf numFmtId="165" fontId="33" fillId="24" borderId="0" xfId="44" applyNumberFormat="1" applyFont="1" applyFill="1" applyBorder="1" applyAlignment="1">
      <alignment horizontal="left" vertical="center" indent="2"/>
    </xf>
    <xf numFmtId="0" fontId="33" fillId="24" borderId="0" xfId="0" applyFont="1" applyFill="1" applyAlignment="1">
      <alignment horizontal="center" vertical="center"/>
    </xf>
    <xf numFmtId="165" fontId="33" fillId="25" borderId="0" xfId="44" applyNumberFormat="1" applyFont="1" applyFill="1" applyBorder="1" applyAlignment="1">
      <alignment horizontal="right" vertical="center"/>
    </xf>
    <xf numFmtId="165" fontId="33" fillId="24" borderId="0" xfId="44" applyNumberFormat="1" applyFont="1" applyFill="1" applyBorder="1" applyAlignment="1">
      <alignment horizontal="right" vertical="center"/>
    </xf>
    <xf numFmtId="3" fontId="21" fillId="26" borderId="42" xfId="0" applyNumberFormat="1" applyFont="1" applyFill="1" applyBorder="1" applyAlignment="1">
      <alignment horizontal="center" vertical="center"/>
    </xf>
    <xf numFmtId="0" fontId="21" fillId="24" borderId="29" xfId="0" applyFont="1" applyFill="1" applyBorder="1" applyAlignment="1">
      <alignment horizontal="center" vertical="center"/>
    </xf>
    <xf numFmtId="3" fontId="21" fillId="28" borderId="34" xfId="0" applyNumberFormat="1" applyFont="1" applyFill="1" applyBorder="1" applyAlignment="1">
      <alignment horizontal="center" vertical="center"/>
    </xf>
    <xf numFmtId="164" fontId="21" fillId="28" borderId="35" xfId="0" applyNumberFormat="1" applyFont="1" applyFill="1" applyBorder="1" applyAlignment="1">
      <alignment horizontal="center" vertical="center"/>
    </xf>
    <xf numFmtId="164" fontId="21" fillId="28" borderId="36" xfId="0" applyNumberFormat="1" applyFont="1" applyFill="1" applyBorder="1" applyAlignment="1">
      <alignment horizontal="center" vertical="center"/>
    </xf>
    <xf numFmtId="0" fontId="21" fillId="24" borderId="44" xfId="0" applyFont="1" applyFill="1" applyBorder="1" applyAlignment="1">
      <alignment horizontal="center" vertical="center"/>
    </xf>
    <xf numFmtId="0" fontId="21" fillId="24" borderId="42" xfId="0" applyFont="1" applyFill="1" applyBorder="1" applyAlignment="1">
      <alignment horizontal="center" vertical="center"/>
    </xf>
    <xf numFmtId="167" fontId="38" fillId="27" borderId="21" xfId="44" applyNumberFormat="1" applyFont="1" applyFill="1" applyBorder="1" applyAlignment="1" applyProtection="1">
      <alignment horizontal="center" vertical="center"/>
      <protection hidden="1"/>
    </xf>
    <xf numFmtId="167" fontId="38" fillId="27" borderId="20" xfId="44" applyNumberFormat="1" applyFont="1" applyFill="1" applyBorder="1" applyAlignment="1" applyProtection="1">
      <alignment horizontal="center" vertical="center"/>
      <protection hidden="1"/>
    </xf>
    <xf numFmtId="167" fontId="38" fillId="27" borderId="22" xfId="44" applyNumberFormat="1" applyFont="1" applyFill="1" applyBorder="1" applyAlignment="1" applyProtection="1">
      <alignment horizontal="center" vertical="center"/>
      <protection hidden="1"/>
    </xf>
    <xf numFmtId="167" fontId="38" fillId="27" borderId="16" xfId="44" applyNumberFormat="1" applyFont="1" applyFill="1" applyBorder="1" applyAlignment="1" applyProtection="1">
      <alignment horizontal="center" vertical="center"/>
      <protection hidden="1"/>
    </xf>
    <xf numFmtId="165" fontId="33" fillId="24" borderId="46" xfId="44" applyNumberFormat="1" applyFont="1" applyFill="1" applyBorder="1" applyAlignment="1">
      <alignment horizontal="center" vertical="center"/>
    </xf>
    <xf numFmtId="165" fontId="33" fillId="24" borderId="48" xfId="44" applyNumberFormat="1" applyFont="1" applyFill="1" applyBorder="1" applyAlignment="1">
      <alignment horizontal="center" vertical="center"/>
    </xf>
    <xf numFmtId="0" fontId="27" fillId="24" borderId="55" xfId="0" applyFont="1" applyFill="1" applyBorder="1" applyAlignment="1">
      <alignment horizontal="right"/>
    </xf>
    <xf numFmtId="165" fontId="33" fillId="24" borderId="62" xfId="44" applyNumberFormat="1" applyFont="1" applyFill="1" applyBorder="1" applyAlignment="1">
      <alignment horizontal="right" vertical="center"/>
    </xf>
    <xf numFmtId="165" fontId="33" fillId="24" borderId="63" xfId="44" applyNumberFormat="1" applyFont="1" applyFill="1" applyBorder="1" applyAlignment="1">
      <alignment horizontal="center" vertical="center"/>
    </xf>
    <xf numFmtId="0" fontId="27" fillId="24" borderId="11" xfId="0" applyFont="1" applyFill="1" applyBorder="1" applyAlignment="1">
      <alignment horizontal="right" vertical="top"/>
    </xf>
    <xf numFmtId="3" fontId="27" fillId="24" borderId="66" xfId="44" applyNumberFormat="1" applyFont="1" applyFill="1" applyBorder="1" applyAlignment="1">
      <alignment horizontal="right" vertical="center"/>
    </xf>
    <xf numFmtId="167" fontId="38" fillId="27" borderId="24" xfId="44" applyNumberFormat="1" applyFont="1" applyFill="1" applyBorder="1" applyAlignment="1" applyProtection="1">
      <alignment horizontal="center" vertical="center"/>
      <protection hidden="1"/>
    </xf>
    <xf numFmtId="167" fontId="38" fillId="27" borderId="25" xfId="44" applyNumberFormat="1" applyFont="1" applyFill="1" applyBorder="1" applyAlignment="1" applyProtection="1">
      <alignment horizontal="center" vertical="center"/>
      <protection hidden="1"/>
    </xf>
    <xf numFmtId="0" fontId="28" fillId="24" borderId="0" xfId="0" applyFont="1" applyFill="1" applyAlignment="1" applyProtection="1">
      <alignment horizontal="center" vertical="top" wrapText="1"/>
      <protection hidden="1"/>
    </xf>
    <xf numFmtId="0" fontId="21" fillId="24" borderId="0" xfId="0" applyFont="1" applyFill="1" applyProtection="1"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165" fontId="21" fillId="0" borderId="0" xfId="44" applyNumberFormat="1" applyFont="1" applyAlignment="1" applyProtection="1">
      <alignment horizontal="center"/>
      <protection hidden="1"/>
    </xf>
    <xf numFmtId="0" fontId="22" fillId="24" borderId="0" xfId="43" applyFill="1" applyAlignment="1" applyProtection="1">
      <protection hidden="1"/>
    </xf>
    <xf numFmtId="0" fontId="22" fillId="24" borderId="0" xfId="43" applyFill="1" applyAlignment="1" applyProtection="1">
      <alignment horizontal="left"/>
      <protection hidden="1"/>
    </xf>
    <xf numFmtId="0" fontId="27" fillId="24" borderId="73" xfId="0" applyFont="1" applyFill="1" applyBorder="1" applyAlignment="1">
      <alignment horizontal="right" vertical="center"/>
    </xf>
    <xf numFmtId="3" fontId="27" fillId="24" borderId="73" xfId="44" applyNumberFormat="1" applyFont="1" applyFill="1" applyBorder="1" applyAlignment="1">
      <alignment horizontal="right" vertical="center"/>
    </xf>
    <xf numFmtId="0" fontId="27" fillId="24" borderId="45" xfId="0" applyFont="1" applyFill="1" applyBorder="1" applyAlignment="1">
      <alignment horizontal="right"/>
    </xf>
    <xf numFmtId="0" fontId="27" fillId="24" borderId="46" xfId="0" applyFont="1" applyFill="1" applyBorder="1" applyAlignment="1">
      <alignment horizontal="right" vertical="top"/>
    </xf>
    <xf numFmtId="0" fontId="27" fillId="24" borderId="47" xfId="0" applyFont="1" applyFill="1" applyBorder="1" applyAlignment="1">
      <alignment horizontal="right"/>
    </xf>
    <xf numFmtId="0" fontId="27" fillId="24" borderId="74" xfId="0" applyFont="1" applyFill="1" applyBorder="1" applyAlignment="1">
      <alignment horizontal="right" vertical="top"/>
    </xf>
    <xf numFmtId="165" fontId="33" fillId="25" borderId="37" xfId="44" applyNumberFormat="1" applyFont="1" applyFill="1" applyBorder="1" applyAlignment="1">
      <alignment horizontal="right" vertical="center"/>
    </xf>
    <xf numFmtId="165" fontId="33" fillId="24" borderId="37" xfId="44" applyNumberFormat="1" applyFont="1" applyFill="1" applyBorder="1" applyAlignment="1">
      <alignment horizontal="right" vertical="center"/>
    </xf>
    <xf numFmtId="0" fontId="33" fillId="24" borderId="59" xfId="0" applyFont="1" applyFill="1" applyBorder="1" applyAlignment="1">
      <alignment vertical="top" wrapText="1"/>
    </xf>
    <xf numFmtId="0" fontId="33" fillId="24" borderId="0" xfId="0" applyFont="1" applyFill="1" applyAlignment="1">
      <alignment vertical="center" wrapText="1"/>
    </xf>
    <xf numFmtId="0" fontId="33" fillId="24" borderId="0" xfId="0" applyFont="1" applyFill="1" applyAlignment="1">
      <alignment horizontal="left" vertical="center" wrapText="1"/>
    </xf>
    <xf numFmtId="0" fontId="21" fillId="24" borderId="0" xfId="0" applyFont="1" applyFill="1" applyAlignment="1">
      <alignment horizontal="right"/>
    </xf>
    <xf numFmtId="0" fontId="33" fillId="24" borderId="0" xfId="0" applyFont="1" applyFill="1" applyAlignment="1">
      <alignment vertical="top" wrapText="1"/>
    </xf>
    <xf numFmtId="165" fontId="33" fillId="0" borderId="0" xfId="44" applyNumberFormat="1" applyFont="1" applyFill="1" applyBorder="1" applyAlignment="1">
      <alignment horizontal="right" vertical="center"/>
    </xf>
    <xf numFmtId="0" fontId="20" fillId="26" borderId="10" xfId="0" applyFont="1" applyFill="1" applyBorder="1" applyAlignment="1">
      <alignment horizontal="center" vertical="center"/>
    </xf>
    <xf numFmtId="0" fontId="25" fillId="24" borderId="0" xfId="0" applyFont="1" applyFill="1" applyAlignment="1">
      <alignment vertical="top"/>
    </xf>
    <xf numFmtId="0" fontId="25" fillId="26" borderId="0" xfId="0" applyFont="1" applyFill="1" applyAlignment="1">
      <alignment horizontal="center" vertical="center"/>
    </xf>
    <xf numFmtId="0" fontId="20" fillId="24" borderId="13" xfId="0" applyFont="1" applyFill="1" applyBorder="1" applyAlignment="1">
      <alignment horizontal="center" vertical="center"/>
    </xf>
    <xf numFmtId="0" fontId="39" fillId="24" borderId="52" xfId="0" applyFont="1" applyFill="1" applyBorder="1" applyAlignment="1">
      <alignment horizontal="center" vertical="center"/>
    </xf>
    <xf numFmtId="0" fontId="40" fillId="26" borderId="52" xfId="0" applyFont="1" applyFill="1" applyBorder="1" applyAlignment="1">
      <alignment horizontal="center" vertical="center"/>
    </xf>
    <xf numFmtId="0" fontId="39" fillId="24" borderId="38" xfId="0" applyFont="1" applyFill="1" applyBorder="1" applyAlignment="1">
      <alignment horizontal="center" vertical="center"/>
    </xf>
    <xf numFmtId="0" fontId="25" fillId="24" borderId="39" xfId="0" applyFont="1" applyFill="1" applyBorder="1" applyAlignment="1">
      <alignment horizontal="center" vertical="center" wrapText="1"/>
    </xf>
    <xf numFmtId="165" fontId="33" fillId="24" borderId="48" xfId="44" applyNumberFormat="1" applyFont="1" applyFill="1" applyBorder="1" applyAlignment="1">
      <alignment horizontal="left" vertical="center"/>
    </xf>
    <xf numFmtId="165" fontId="33" fillId="24" borderId="37" xfId="44" applyNumberFormat="1" applyFont="1" applyFill="1" applyBorder="1" applyAlignment="1">
      <alignment horizontal="left" vertical="center"/>
    </xf>
    <xf numFmtId="165" fontId="33" fillId="24" borderId="64" xfId="44" applyNumberFormat="1" applyFont="1" applyFill="1" applyBorder="1" applyAlignment="1">
      <alignment horizontal="left" vertical="center"/>
    </xf>
    <xf numFmtId="165" fontId="33" fillId="24" borderId="75" xfId="44" applyNumberFormat="1" applyFont="1" applyFill="1" applyBorder="1" applyAlignment="1">
      <alignment horizontal="left" vertical="center"/>
    </xf>
    <xf numFmtId="0" fontId="21" fillId="24" borderId="0" xfId="0" applyFont="1" applyFill="1" applyAlignment="1">
      <alignment horizontal="right" vertical="top"/>
    </xf>
    <xf numFmtId="0" fontId="25" fillId="26" borderId="53" xfId="0" applyFont="1" applyFill="1" applyBorder="1" applyAlignment="1">
      <alignment horizontal="center" vertical="center"/>
    </xf>
    <xf numFmtId="0" fontId="25" fillId="26" borderId="10" xfId="0" applyFont="1" applyFill="1" applyBorder="1" applyAlignment="1">
      <alignment horizontal="center" vertical="center"/>
    </xf>
    <xf numFmtId="0" fontId="29" fillId="27" borderId="79" xfId="0" applyFont="1" applyFill="1" applyBorder="1" applyAlignment="1">
      <alignment horizontal="center" vertical="center"/>
    </xf>
    <xf numFmtId="0" fontId="20" fillId="27" borderId="79" xfId="0" applyFont="1" applyFill="1" applyBorder="1" applyAlignment="1">
      <alignment horizontal="center" vertical="center"/>
    </xf>
    <xf numFmtId="0" fontId="20" fillId="27" borderId="37" xfId="0" applyFont="1" applyFill="1" applyBorder="1" applyAlignment="1">
      <alignment horizontal="center" vertical="center"/>
    </xf>
    <xf numFmtId="0" fontId="20" fillId="27" borderId="74" xfId="0" applyFont="1" applyFill="1" applyBorder="1" applyAlignment="1">
      <alignment horizontal="center" vertical="center"/>
    </xf>
    <xf numFmtId="0" fontId="33" fillId="28" borderId="78" xfId="0" applyFont="1" applyFill="1" applyBorder="1" applyAlignment="1">
      <alignment vertical="center"/>
    </xf>
    <xf numFmtId="0" fontId="20" fillId="28" borderId="79" xfId="0" applyFont="1" applyFill="1" applyBorder="1" applyAlignment="1">
      <alignment horizontal="center" vertical="center"/>
    </xf>
    <xf numFmtId="0" fontId="27" fillId="28" borderId="80" xfId="0" applyFont="1" applyFill="1" applyBorder="1" applyAlignment="1">
      <alignment horizontal="center" vertical="center"/>
    </xf>
    <xf numFmtId="0" fontId="20" fillId="28" borderId="81" xfId="0" applyFont="1" applyFill="1" applyBorder="1" applyAlignment="1">
      <alignment horizontal="center" vertical="center"/>
    </xf>
    <xf numFmtId="0" fontId="20" fillId="28" borderId="37" xfId="0" applyFont="1" applyFill="1" applyBorder="1" applyAlignment="1">
      <alignment horizontal="center" vertical="center"/>
    </xf>
    <xf numFmtId="0" fontId="20" fillId="28" borderId="74" xfId="0" applyFont="1" applyFill="1" applyBorder="1" applyAlignment="1">
      <alignment horizontal="center" vertical="center"/>
    </xf>
    <xf numFmtId="0" fontId="33" fillId="26" borderId="81" xfId="0" applyFont="1" applyFill="1" applyBorder="1" applyAlignment="1">
      <alignment horizontal="center"/>
    </xf>
    <xf numFmtId="0" fontId="34" fillId="27" borderId="78" xfId="0" applyFont="1" applyFill="1" applyBorder="1" applyAlignment="1">
      <alignment horizontal="center"/>
    </xf>
    <xf numFmtId="0" fontId="33" fillId="27" borderId="82" xfId="0" applyFont="1" applyFill="1" applyBorder="1" applyAlignment="1">
      <alignment horizontal="center"/>
    </xf>
    <xf numFmtId="165" fontId="21" fillId="24" borderId="0" xfId="44" applyNumberFormat="1" applyFont="1" applyFill="1" applyAlignment="1">
      <alignment horizontal="center"/>
    </xf>
    <xf numFmtId="166" fontId="33" fillId="24" borderId="37" xfId="44" applyNumberFormat="1" applyFont="1" applyFill="1" applyBorder="1" applyAlignment="1">
      <alignment horizontal="center" vertical="center"/>
    </xf>
    <xf numFmtId="166" fontId="33" fillId="25" borderId="53" xfId="44" applyNumberFormat="1" applyFont="1" applyFill="1" applyBorder="1" applyAlignment="1">
      <alignment horizontal="right" vertical="center"/>
    </xf>
    <xf numFmtId="166" fontId="33" fillId="25" borderId="59" xfId="44" applyNumberFormat="1" applyFont="1" applyFill="1" applyBorder="1" applyAlignment="1">
      <alignment horizontal="right" vertical="center"/>
    </xf>
    <xf numFmtId="166" fontId="33" fillId="24" borderId="63" xfId="44" applyNumberFormat="1" applyFont="1" applyFill="1" applyBorder="1" applyAlignment="1">
      <alignment horizontal="center" vertical="center"/>
    </xf>
    <xf numFmtId="166" fontId="33" fillId="25" borderId="65" xfId="44" applyNumberFormat="1" applyFont="1" applyFill="1" applyBorder="1" applyAlignment="1">
      <alignment horizontal="right" vertical="center"/>
    </xf>
    <xf numFmtId="0" fontId="21" fillId="24" borderId="0" xfId="0" quotePrefix="1" applyFont="1" applyFill="1" applyAlignment="1">
      <alignment vertical="center"/>
    </xf>
    <xf numFmtId="0" fontId="33" fillId="27" borderId="0" xfId="0" applyFont="1" applyFill="1" applyAlignment="1">
      <alignment horizontal="center"/>
    </xf>
    <xf numFmtId="0" fontId="20" fillId="27" borderId="0" xfId="0" applyFont="1" applyFill="1" applyAlignment="1">
      <alignment horizontal="center" vertical="center"/>
    </xf>
    <xf numFmtId="3" fontId="21" fillId="27" borderId="19" xfId="44" applyNumberFormat="1" applyFont="1" applyFill="1" applyBorder="1" applyAlignment="1">
      <alignment horizontal="center" vertical="center"/>
    </xf>
    <xf numFmtId="3" fontId="21" fillId="27" borderId="43" xfId="44" applyNumberFormat="1" applyFont="1" applyFill="1" applyBorder="1" applyAlignment="1">
      <alignment horizontal="center" vertical="center"/>
    </xf>
    <xf numFmtId="3" fontId="21" fillId="27" borderId="86" xfId="44" applyNumberFormat="1" applyFont="1" applyFill="1" applyBorder="1" applyAlignment="1">
      <alignment horizontal="center" vertical="center"/>
    </xf>
    <xf numFmtId="0" fontId="21" fillId="24" borderId="12" xfId="0" applyFont="1" applyFill="1" applyBorder="1" applyAlignment="1">
      <alignment vertical="center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top"/>
    </xf>
    <xf numFmtId="0" fontId="43" fillId="24" borderId="0" xfId="0" applyFont="1" applyFill="1" applyAlignment="1">
      <alignment horizontal="center" vertical="top"/>
    </xf>
    <xf numFmtId="0" fontId="41" fillId="0" borderId="0" xfId="0" applyFont="1"/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1" fillId="0" borderId="0" xfId="0" applyFont="1" applyAlignment="1">
      <alignment vertical="top"/>
    </xf>
    <xf numFmtId="0" fontId="43" fillId="24" borderId="0" xfId="0" applyFont="1" applyFill="1" applyAlignment="1">
      <alignment vertical="top"/>
    </xf>
    <xf numFmtId="0" fontId="40" fillId="27" borderId="52" xfId="0" applyFont="1" applyFill="1" applyBorder="1" applyAlignment="1">
      <alignment horizontal="center" vertical="center"/>
    </xf>
    <xf numFmtId="0" fontId="39" fillId="27" borderId="49" xfId="0" applyFont="1" applyFill="1" applyBorder="1" applyAlignment="1">
      <alignment horizontal="center" vertical="center"/>
    </xf>
    <xf numFmtId="0" fontId="39" fillId="27" borderId="92" xfId="0" applyFont="1" applyFill="1" applyBorder="1" applyAlignment="1">
      <alignment horizontal="center" vertical="center"/>
    </xf>
    <xf numFmtId="0" fontId="39" fillId="27" borderId="93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top"/>
    </xf>
    <xf numFmtId="0" fontId="25" fillId="24" borderId="0" xfId="0" applyFont="1" applyFill="1" applyAlignment="1">
      <alignment horizontal="center" vertical="top"/>
    </xf>
    <xf numFmtId="0" fontId="27" fillId="28" borderId="82" xfId="0" applyFont="1" applyFill="1" applyBorder="1" applyAlignment="1">
      <alignment horizontal="center" vertical="center"/>
    </xf>
    <xf numFmtId="0" fontId="20" fillId="24" borderId="14" xfId="0" applyFont="1" applyFill="1" applyBorder="1" applyAlignment="1">
      <alignment horizontal="center" vertical="center"/>
    </xf>
    <xf numFmtId="49" fontId="27" fillId="24" borderId="78" xfId="0" applyNumberFormat="1" applyFont="1" applyFill="1" applyBorder="1" applyAlignment="1">
      <alignment horizontal="center" vertical="center"/>
    </xf>
    <xf numFmtId="49" fontId="27" fillId="24" borderId="79" xfId="0" applyNumberFormat="1" applyFont="1" applyFill="1" applyBorder="1" applyAlignment="1">
      <alignment horizontal="center" vertical="center"/>
    </xf>
    <xf numFmtId="49" fontId="27" fillId="24" borderId="80" xfId="0" applyNumberFormat="1" applyFont="1" applyFill="1" applyBorder="1" applyAlignment="1">
      <alignment horizontal="center" vertical="center"/>
    </xf>
    <xf numFmtId="49" fontId="27" fillId="24" borderId="82" xfId="0" applyNumberFormat="1" applyFont="1" applyFill="1" applyBorder="1" applyAlignment="1">
      <alignment horizontal="center" vertical="center"/>
    </xf>
    <xf numFmtId="49" fontId="27" fillId="24" borderId="37" xfId="0" applyNumberFormat="1" applyFont="1" applyFill="1" applyBorder="1" applyAlignment="1">
      <alignment horizontal="center" vertical="center"/>
    </xf>
    <xf numFmtId="49" fontId="27" fillId="24" borderId="74" xfId="0" applyNumberFormat="1" applyFont="1" applyFill="1" applyBorder="1" applyAlignment="1">
      <alignment horizontal="center" vertical="center"/>
    </xf>
    <xf numFmtId="49" fontId="27" fillId="24" borderId="88" xfId="0" applyNumberFormat="1" applyFont="1" applyFill="1" applyBorder="1" applyAlignment="1">
      <alignment horizontal="center" vertical="center"/>
    </xf>
    <xf numFmtId="49" fontId="27" fillId="24" borderId="89" xfId="0" applyNumberFormat="1" applyFont="1" applyFill="1" applyBorder="1" applyAlignment="1">
      <alignment horizontal="center" vertical="center"/>
    </xf>
    <xf numFmtId="49" fontId="27" fillId="24" borderId="90" xfId="0" applyNumberFormat="1" applyFont="1" applyFill="1" applyBorder="1" applyAlignment="1">
      <alignment horizontal="center" vertical="center"/>
    </xf>
    <xf numFmtId="0" fontId="33" fillId="24" borderId="0" xfId="0" applyFont="1" applyFill="1" applyAlignment="1">
      <alignment horizontal="left" vertical="center" wrapText="1"/>
    </xf>
    <xf numFmtId="14" fontId="21" fillId="24" borderId="16" xfId="0" applyNumberFormat="1" applyFont="1" applyFill="1" applyBorder="1" applyAlignment="1">
      <alignment horizontal="center" vertical="center"/>
    </xf>
    <xf numFmtId="14" fontId="21" fillId="24" borderId="23" xfId="0" applyNumberFormat="1" applyFont="1" applyFill="1" applyBorder="1" applyAlignment="1">
      <alignment horizontal="center" vertical="center"/>
    </xf>
    <xf numFmtId="3" fontId="21" fillId="26" borderId="30" xfId="0" applyNumberFormat="1" applyFont="1" applyFill="1" applyBorder="1" applyAlignment="1">
      <alignment horizontal="center" vertical="center"/>
    </xf>
    <xf numFmtId="3" fontId="21" fillId="26" borderId="18" xfId="0" applyNumberFormat="1" applyFont="1" applyFill="1" applyBorder="1" applyAlignment="1">
      <alignment horizontal="center" vertical="center"/>
    </xf>
    <xf numFmtId="14" fontId="21" fillId="24" borderId="25" xfId="0" applyNumberFormat="1" applyFont="1" applyFill="1" applyBorder="1" applyAlignment="1">
      <alignment horizontal="center" vertical="center"/>
    </xf>
    <xf numFmtId="14" fontId="21" fillId="24" borderId="31" xfId="0" applyNumberFormat="1" applyFont="1" applyFill="1" applyBorder="1" applyAlignment="1">
      <alignment horizontal="center" vertical="center"/>
    </xf>
    <xf numFmtId="0" fontId="39" fillId="26" borderId="40" xfId="0" applyFont="1" applyFill="1" applyBorder="1" applyAlignment="1">
      <alignment horizontal="center" vertical="center"/>
    </xf>
    <xf numFmtId="0" fontId="39" fillId="26" borderId="51" xfId="0" applyFont="1" applyFill="1" applyBorder="1" applyAlignment="1">
      <alignment horizontal="center" vertical="center"/>
    </xf>
    <xf numFmtId="167" fontId="38" fillId="26" borderId="17" xfId="44" applyNumberFormat="1" applyFont="1" applyFill="1" applyBorder="1" applyAlignment="1" applyProtection="1">
      <alignment horizontal="center" vertical="center"/>
      <protection hidden="1"/>
    </xf>
    <xf numFmtId="167" fontId="38" fillId="26" borderId="18" xfId="44" applyNumberFormat="1" applyFont="1" applyFill="1" applyBorder="1" applyAlignment="1" applyProtection="1">
      <alignment horizontal="center" vertical="center"/>
      <protection hidden="1"/>
    </xf>
    <xf numFmtId="167" fontId="38" fillId="26" borderId="35" xfId="44" applyNumberFormat="1" applyFont="1" applyFill="1" applyBorder="1" applyAlignment="1" applyProtection="1">
      <alignment horizontal="center" vertical="center"/>
      <protection hidden="1"/>
    </xf>
    <xf numFmtId="0" fontId="27" fillId="24" borderId="56" xfId="0" applyFont="1" applyFill="1" applyBorder="1" applyAlignment="1">
      <alignment horizontal="center" vertical="center"/>
    </xf>
    <xf numFmtId="0" fontId="27" fillId="24" borderId="57" xfId="0" applyFont="1" applyFill="1" applyBorder="1" applyAlignment="1">
      <alignment horizontal="center" vertical="center"/>
    </xf>
    <xf numFmtId="0" fontId="27" fillId="24" borderId="58" xfId="0" applyFont="1" applyFill="1" applyBorder="1" applyAlignment="1">
      <alignment horizontal="center" vertical="center"/>
    </xf>
    <xf numFmtId="0" fontId="33" fillId="24" borderId="60" xfId="0" applyFont="1" applyFill="1" applyBorder="1" applyAlignment="1">
      <alignment horizontal="center" vertical="center"/>
    </xf>
    <xf numFmtId="0" fontId="33" fillId="24" borderId="61" xfId="0" applyFont="1" applyFill="1" applyBorder="1" applyAlignment="1">
      <alignment horizontal="center" vertical="center"/>
    </xf>
    <xf numFmtId="0" fontId="33" fillId="24" borderId="62" xfId="0" applyFont="1" applyFill="1" applyBorder="1" applyAlignment="1">
      <alignment horizontal="center" vertical="center"/>
    </xf>
    <xf numFmtId="0" fontId="33" fillId="24" borderId="70" xfId="0" applyFont="1" applyFill="1" applyBorder="1" applyAlignment="1">
      <alignment horizontal="center" vertical="center"/>
    </xf>
    <xf numFmtId="0" fontId="33" fillId="24" borderId="71" xfId="0" applyFont="1" applyFill="1" applyBorder="1" applyAlignment="1">
      <alignment horizontal="center" vertical="center"/>
    </xf>
    <xf numFmtId="0" fontId="33" fillId="24" borderId="72" xfId="0" applyFont="1" applyFill="1" applyBorder="1" applyAlignment="1">
      <alignment horizontal="center" vertical="center"/>
    </xf>
    <xf numFmtId="0" fontId="33" fillId="24" borderId="67" xfId="0" applyFont="1" applyFill="1" applyBorder="1" applyAlignment="1">
      <alignment horizontal="center" vertical="center"/>
    </xf>
    <xf numFmtId="0" fontId="33" fillId="24" borderId="11" xfId="0" applyFont="1" applyFill="1" applyBorder="1" applyAlignment="1">
      <alignment horizontal="center" vertical="center"/>
    </xf>
    <xf numFmtId="0" fontId="33" fillId="24" borderId="69" xfId="0" applyFont="1" applyFill="1" applyBorder="1" applyAlignment="1">
      <alignment horizontal="center" vertical="center"/>
    </xf>
    <xf numFmtId="0" fontId="27" fillId="24" borderId="54" xfId="0" applyFont="1" applyFill="1" applyBorder="1" applyAlignment="1">
      <alignment horizontal="center" vertical="center"/>
    </xf>
    <xf numFmtId="0" fontId="27" fillId="24" borderId="55" xfId="0" applyFont="1" applyFill="1" applyBorder="1" applyAlignment="1">
      <alignment horizontal="center" vertical="center"/>
    </xf>
    <xf numFmtId="0" fontId="27" fillId="24" borderId="68" xfId="0" applyFont="1" applyFill="1" applyBorder="1" applyAlignment="1">
      <alignment horizontal="center" vertical="center"/>
    </xf>
    <xf numFmtId="0" fontId="27" fillId="24" borderId="67" xfId="0" applyFont="1" applyFill="1" applyBorder="1" applyAlignment="1">
      <alignment horizontal="center" vertical="center"/>
    </xf>
    <xf numFmtId="0" fontId="27" fillId="24" borderId="11" xfId="0" applyFont="1" applyFill="1" applyBorder="1" applyAlignment="1">
      <alignment horizontal="center" vertical="center"/>
    </xf>
    <xf numFmtId="0" fontId="27" fillId="24" borderId="69" xfId="0" applyFont="1" applyFill="1" applyBorder="1" applyAlignment="1">
      <alignment horizontal="center" vertical="center"/>
    </xf>
    <xf numFmtId="0" fontId="37" fillId="24" borderId="0" xfId="0" applyFont="1" applyFill="1" applyAlignment="1">
      <alignment horizontal="center" vertical="top"/>
    </xf>
    <xf numFmtId="0" fontId="37" fillId="24" borderId="0" xfId="0" applyFont="1" applyFill="1" applyAlignment="1">
      <alignment horizontal="left" vertical="top"/>
    </xf>
    <xf numFmtId="0" fontId="31" fillId="24" borderId="0" xfId="0" applyFont="1" applyFill="1" applyAlignment="1">
      <alignment horizontal="left" vertical="center"/>
    </xf>
    <xf numFmtId="0" fontId="21" fillId="25" borderId="11" xfId="0" applyFont="1" applyFill="1" applyBorder="1" applyAlignment="1">
      <alignment vertical="center"/>
    </xf>
    <xf numFmtId="14" fontId="21" fillId="24" borderId="35" xfId="0" applyNumberFormat="1" applyFont="1" applyFill="1" applyBorder="1" applyAlignment="1">
      <alignment horizontal="center" vertical="center"/>
    </xf>
    <xf numFmtId="14" fontId="21" fillId="24" borderId="36" xfId="0" applyNumberFormat="1" applyFont="1" applyFill="1" applyBorder="1" applyAlignment="1">
      <alignment horizontal="center" vertical="center"/>
    </xf>
    <xf numFmtId="14" fontId="21" fillId="24" borderId="17" xfId="0" applyNumberFormat="1" applyFont="1" applyFill="1" applyBorder="1" applyAlignment="1">
      <alignment horizontal="center" vertical="center"/>
    </xf>
    <xf numFmtId="14" fontId="21" fillId="24" borderId="44" xfId="0" applyNumberFormat="1" applyFont="1" applyFill="1" applyBorder="1" applyAlignment="1">
      <alignment horizontal="center" vertical="center"/>
    </xf>
    <xf numFmtId="0" fontId="20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horizontal="center"/>
    </xf>
    <xf numFmtId="0" fontId="23" fillId="24" borderId="13" xfId="0" applyFont="1" applyFill="1" applyBorder="1" applyAlignment="1">
      <alignment horizontal="center" vertical="center"/>
    </xf>
    <xf numFmtId="0" fontId="23" fillId="24" borderId="14" xfId="0" applyFont="1" applyFill="1" applyBorder="1" applyAlignment="1">
      <alignment horizontal="center" vertical="center"/>
    </xf>
    <xf numFmtId="0" fontId="23" fillId="24" borderId="15" xfId="0" applyFont="1" applyFill="1" applyBorder="1" applyAlignment="1">
      <alignment horizontal="center" vertical="center"/>
    </xf>
    <xf numFmtId="0" fontId="23" fillId="24" borderId="0" xfId="0" applyFont="1" applyFill="1" applyAlignment="1">
      <alignment vertical="center"/>
    </xf>
    <xf numFmtId="0" fontId="23" fillId="24" borderId="0" xfId="0" applyFont="1" applyFill="1" applyAlignment="1">
      <alignment vertical="center" wrapText="1"/>
    </xf>
    <xf numFmtId="0" fontId="21" fillId="25" borderId="12" xfId="0" applyFont="1" applyFill="1" applyBorder="1" applyAlignment="1">
      <alignment vertical="center"/>
    </xf>
    <xf numFmtId="0" fontId="23" fillId="24" borderId="0" xfId="0" applyFont="1" applyFill="1" applyAlignment="1">
      <alignment horizontal="center" vertical="center"/>
    </xf>
    <xf numFmtId="0" fontId="33" fillId="26" borderId="84" xfId="0" applyFont="1" applyFill="1" applyBorder="1" applyAlignment="1">
      <alignment horizontal="center"/>
    </xf>
    <xf numFmtId="0" fontId="33" fillId="26" borderId="83" xfId="0" applyFont="1" applyFill="1" applyBorder="1" applyAlignment="1">
      <alignment horizontal="center"/>
    </xf>
    <xf numFmtId="0" fontId="20" fillId="26" borderId="85" xfId="0" applyFont="1" applyFill="1" applyBorder="1" applyAlignment="1">
      <alignment horizontal="center" vertical="center"/>
    </xf>
    <xf numFmtId="0" fontId="20" fillId="26" borderId="53" xfId="0" applyFont="1" applyFill="1" applyBorder="1" applyAlignment="1">
      <alignment horizontal="center" vertical="center"/>
    </xf>
    <xf numFmtId="0" fontId="20" fillId="26" borderId="87" xfId="0" applyFont="1" applyFill="1" applyBorder="1" applyAlignment="1">
      <alignment horizontal="center" vertical="center"/>
    </xf>
    <xf numFmtId="0" fontId="20" fillId="26" borderId="77" xfId="0" applyFont="1" applyFill="1" applyBorder="1" applyAlignment="1">
      <alignment horizontal="center" vertical="center"/>
    </xf>
    <xf numFmtId="0" fontId="28" fillId="25" borderId="11" xfId="0" applyFont="1" applyFill="1" applyBorder="1" applyAlignment="1">
      <alignment horizontal="left" vertical="center"/>
    </xf>
    <xf numFmtId="167" fontId="38" fillId="26" borderId="19" xfId="44" applyNumberFormat="1" applyFont="1" applyFill="1" applyBorder="1" applyAlignment="1" applyProtection="1">
      <alignment horizontal="center" vertical="center"/>
      <protection hidden="1"/>
    </xf>
    <xf numFmtId="167" fontId="38" fillId="26" borderId="27" xfId="44" applyNumberFormat="1" applyFont="1" applyFill="1" applyBorder="1" applyAlignment="1" applyProtection="1">
      <alignment horizontal="center" vertical="center"/>
      <protection hidden="1"/>
    </xf>
    <xf numFmtId="167" fontId="38" fillId="26" borderId="22" xfId="44" applyNumberFormat="1" applyFont="1" applyFill="1" applyBorder="1" applyAlignment="1" applyProtection="1">
      <alignment horizontal="center" vertical="center"/>
      <protection hidden="1"/>
    </xf>
    <xf numFmtId="0" fontId="33" fillId="26" borderId="32" xfId="0" applyFont="1" applyFill="1" applyBorder="1" applyAlignment="1">
      <alignment horizontal="center"/>
    </xf>
    <xf numFmtId="0" fontId="20" fillId="26" borderId="33" xfId="0" applyFont="1" applyFill="1" applyBorder="1" applyAlignment="1">
      <alignment horizontal="center" vertical="center"/>
    </xf>
    <xf numFmtId="0" fontId="20" fillId="26" borderId="91" xfId="0" applyFont="1" applyFill="1" applyBorder="1" applyAlignment="1">
      <alignment horizontal="center" vertical="center"/>
    </xf>
    <xf numFmtId="3" fontId="21" fillId="26" borderId="21" xfId="0" applyNumberFormat="1" applyFont="1" applyFill="1" applyBorder="1" applyAlignment="1">
      <alignment horizontal="center" vertical="center"/>
    </xf>
    <xf numFmtId="3" fontId="21" fillId="26" borderId="22" xfId="0" applyNumberFormat="1" applyFont="1" applyFill="1" applyBorder="1" applyAlignment="1">
      <alignment horizontal="center" vertical="center"/>
    </xf>
    <xf numFmtId="0" fontId="40" fillId="28" borderId="49" xfId="0" applyFont="1" applyFill="1" applyBorder="1" applyAlignment="1">
      <alignment horizontal="center" vertical="center"/>
    </xf>
    <xf numFmtId="0" fontId="40" fillId="28" borderId="50" xfId="0" applyFont="1" applyFill="1" applyBorder="1" applyAlignment="1">
      <alignment horizontal="center" vertical="center"/>
    </xf>
    <xf numFmtId="0" fontId="40" fillId="28" borderId="52" xfId="0" applyFont="1" applyFill="1" applyBorder="1" applyAlignment="1">
      <alignment horizontal="center" vertical="center"/>
    </xf>
    <xf numFmtId="0" fontId="25" fillId="26" borderId="49" xfId="0" applyFont="1" applyFill="1" applyBorder="1" applyAlignment="1">
      <alignment horizontal="center" vertical="center" wrapText="1"/>
    </xf>
    <xf numFmtId="0" fontId="25" fillId="26" borderId="51" xfId="0" applyFont="1" applyFill="1" applyBorder="1" applyAlignment="1">
      <alignment horizontal="center" vertical="center" wrapText="1"/>
    </xf>
    <xf numFmtId="167" fontId="38" fillId="26" borderId="41" xfId="44" applyNumberFormat="1" applyFont="1" applyFill="1" applyBorder="1" applyAlignment="1" applyProtection="1">
      <alignment horizontal="center" vertical="center"/>
      <protection hidden="1"/>
    </xf>
    <xf numFmtId="3" fontId="21" fillId="26" borderId="76" xfId="0" applyNumberFormat="1" applyFont="1" applyFill="1" applyBorder="1" applyAlignment="1">
      <alignment horizontal="center" vertical="center"/>
    </xf>
    <xf numFmtId="3" fontId="21" fillId="26" borderId="29" xfId="0" applyNumberFormat="1" applyFont="1" applyFill="1" applyBorder="1" applyAlignment="1">
      <alignment horizontal="center" vertical="center"/>
    </xf>
    <xf numFmtId="167" fontId="38" fillId="26" borderId="26" xfId="44" applyNumberFormat="1" applyFont="1" applyFill="1" applyBorder="1" applyAlignment="1" applyProtection="1">
      <alignment horizontal="center" vertical="center"/>
      <protection hidden="1"/>
    </xf>
    <xf numFmtId="167" fontId="38" fillId="26" borderId="29" xfId="44" applyNumberFormat="1" applyFont="1" applyFill="1" applyBorder="1" applyAlignment="1" applyProtection="1">
      <alignment horizontal="center" vertical="center"/>
      <protection hidden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Hyperlink" xfId="43" builtinId="8"/>
    <cellStyle name="Input" xfId="34" xr:uid="{00000000-0005-0000-0000-000021000000}"/>
    <cellStyle name="Komma" xfId="44" builtinId="3"/>
    <cellStyle name="Komma 2" xfId="46" xr:uid="{FB5FB9B6-F9F7-4204-8871-9E22C5C1D820}"/>
    <cellStyle name="Linked Cell" xfId="35" xr:uid="{00000000-0005-0000-0000-000022000000}"/>
    <cellStyle name="Neutral" xfId="36" xr:uid="{00000000-0005-0000-0000-000023000000}"/>
    <cellStyle name="Normal 2" xfId="42" xr:uid="{F3417CC3-E9AF-421A-99F6-68F251ECD8AA}"/>
    <cellStyle name="Note" xfId="37" xr:uid="{00000000-0005-0000-0000-000025000000}"/>
    <cellStyle name="Output" xfId="38" xr:uid="{00000000-0005-0000-0000-000026000000}"/>
    <cellStyle name="Standaard" xfId="0" builtinId="0"/>
    <cellStyle name="Standaard 2" xfId="45" xr:uid="{72F0597F-81EC-44BC-942A-05214D00397B}"/>
    <cellStyle name="Title" xfId="39" xr:uid="{00000000-0005-0000-0000-000028000000}"/>
    <cellStyle name="Total" xfId="40" xr:uid="{00000000-0005-0000-0000-000029000000}"/>
    <cellStyle name="Warning Text" xfId="41" xr:uid="{00000000-0005-0000-0000-00002A000000}"/>
  </cellStyles>
  <dxfs count="60">
    <dxf>
      <font>
        <color theme="6" tint="0.79998168889431442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6" tint="0.39994506668294322"/>
      </font>
    </dxf>
    <dxf>
      <font>
        <color theme="1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6" tint="0.39994506668294322"/>
      </font>
    </dxf>
    <dxf>
      <font>
        <color theme="1"/>
      </font>
    </dxf>
    <dxf>
      <font>
        <color theme="6" tint="0.59996337778862885"/>
      </font>
    </dxf>
    <dxf>
      <font>
        <color theme="6" tint="0.79998168889431442"/>
      </font>
    </dxf>
  </dxfs>
  <tableStyles count="0" defaultTableStyle="TableStyleMedium2" defaultPivotStyle="PivotStyleLight16"/>
  <colors>
    <mruColors>
      <color rgb="FF000080"/>
      <color rgb="FFB0BB17"/>
      <color rgb="FF0070C2"/>
      <color rgb="FFFF99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704850</xdr:colOff>
      <xdr:row>0</xdr:row>
      <xdr:rowOff>0</xdr:rowOff>
    </xdr:from>
    <xdr:to>
      <xdr:col>20</xdr:col>
      <xdr:colOff>749877</xdr:colOff>
      <xdr:row>4</xdr:row>
      <xdr:rowOff>212725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C6170E0-191E-FE6C-626A-9F8F38473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92175" y="0"/>
          <a:ext cx="1607127" cy="1203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704850</xdr:colOff>
      <xdr:row>0</xdr:row>
      <xdr:rowOff>0</xdr:rowOff>
    </xdr:from>
    <xdr:to>
      <xdr:col>20</xdr:col>
      <xdr:colOff>749877</xdr:colOff>
      <xdr:row>4</xdr:row>
      <xdr:rowOff>212725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47C4630-D6A5-477E-8072-43204CC8F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0"/>
          <a:ext cx="1607127" cy="1203325"/>
        </a:xfrm>
        <a:prstGeom prst="rect">
          <a:avLst/>
        </a:prstGeom>
      </xdr:spPr>
    </xdr:pic>
    <xdr:clientData/>
  </xdr:twoCellAnchor>
  <xdr:twoCellAnchor>
    <xdr:from>
      <xdr:col>4</xdr:col>
      <xdr:colOff>66675</xdr:colOff>
      <xdr:row>14</xdr:row>
      <xdr:rowOff>257175</xdr:rowOff>
    </xdr:from>
    <xdr:to>
      <xdr:col>4</xdr:col>
      <xdr:colOff>1257300</xdr:colOff>
      <xdr:row>16</xdr:row>
      <xdr:rowOff>203073</xdr:rowOff>
    </xdr:to>
    <xdr:sp macro="" textlink="">
      <xdr:nvSpPr>
        <xdr:cNvPr id="4" name="Tekstballon: rechthoek 3">
          <a:extLst>
            <a:ext uri="{FF2B5EF4-FFF2-40B4-BE49-F238E27FC236}">
              <a16:creationId xmlns:a16="http://schemas.microsoft.com/office/drawing/2014/main" id="{AF2B2FCB-5325-F6C0-2945-C1DB4DF96B97}"/>
            </a:ext>
          </a:extLst>
        </xdr:cNvPr>
        <xdr:cNvSpPr/>
      </xdr:nvSpPr>
      <xdr:spPr>
        <a:xfrm>
          <a:off x="1628775" y="3771900"/>
          <a:ext cx="1190625" cy="498348"/>
        </a:xfrm>
        <a:prstGeom prst="wedgeRectCallout">
          <a:avLst>
            <a:gd name="adj1" fmla="val 2334"/>
            <a:gd name="adj2" fmla="val -106609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Select 'loaded' or 'empty'</a:t>
          </a:r>
        </a:p>
      </xdr:txBody>
    </xdr:sp>
    <xdr:clientData/>
  </xdr:twoCellAnchor>
  <xdr:twoCellAnchor>
    <xdr:from>
      <xdr:col>5</xdr:col>
      <xdr:colOff>19049</xdr:colOff>
      <xdr:row>16</xdr:row>
      <xdr:rowOff>200024</xdr:rowOff>
    </xdr:from>
    <xdr:to>
      <xdr:col>6</xdr:col>
      <xdr:colOff>9525</xdr:colOff>
      <xdr:row>20</xdr:row>
      <xdr:rowOff>104775</xdr:rowOff>
    </xdr:to>
    <xdr:sp macro="" textlink="">
      <xdr:nvSpPr>
        <xdr:cNvPr id="5" name="Tekstballon: rechthoek 4">
          <a:extLst>
            <a:ext uri="{FF2B5EF4-FFF2-40B4-BE49-F238E27FC236}">
              <a16:creationId xmlns:a16="http://schemas.microsoft.com/office/drawing/2014/main" id="{9B08197C-716D-A1A5-EC27-2028EA002CB0}"/>
            </a:ext>
          </a:extLst>
        </xdr:cNvPr>
        <xdr:cNvSpPr/>
      </xdr:nvSpPr>
      <xdr:spPr>
        <a:xfrm>
          <a:off x="2962274" y="4267199"/>
          <a:ext cx="1371601" cy="1009651"/>
        </a:xfrm>
        <a:prstGeom prst="wedgeRectCallout">
          <a:avLst>
            <a:gd name="adj1" fmla="val -1405"/>
            <a:gd name="adj2" fmla="val -145197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Departure is automatically filled by arrival previous trip, except for the first</a:t>
          </a:r>
        </a:p>
      </xdr:txBody>
    </xdr:sp>
    <xdr:clientData/>
  </xdr:twoCellAnchor>
  <xdr:twoCellAnchor>
    <xdr:from>
      <xdr:col>6</xdr:col>
      <xdr:colOff>190500</xdr:colOff>
      <xdr:row>5</xdr:row>
      <xdr:rowOff>38099</xdr:rowOff>
    </xdr:from>
    <xdr:to>
      <xdr:col>7</xdr:col>
      <xdr:colOff>514350</xdr:colOff>
      <xdr:row>6</xdr:row>
      <xdr:rowOff>276225</xdr:rowOff>
    </xdr:to>
    <xdr:sp macro="" textlink="">
      <xdr:nvSpPr>
        <xdr:cNvPr id="6" name="Tekstballon: rechthoek 5">
          <a:extLst>
            <a:ext uri="{FF2B5EF4-FFF2-40B4-BE49-F238E27FC236}">
              <a16:creationId xmlns:a16="http://schemas.microsoft.com/office/drawing/2014/main" id="{878FA433-47E5-FC47-B846-C7217F5CC4A9}"/>
            </a:ext>
          </a:extLst>
        </xdr:cNvPr>
        <xdr:cNvSpPr/>
      </xdr:nvSpPr>
      <xdr:spPr>
        <a:xfrm>
          <a:off x="4514850" y="1276349"/>
          <a:ext cx="1704975" cy="485776"/>
        </a:xfrm>
        <a:prstGeom prst="wedgeRectCallout">
          <a:avLst>
            <a:gd name="adj1" fmla="val 100454"/>
            <a:gd name="adj2" fmla="val 18408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enter A, B and C and consumption is calculated</a:t>
          </a:r>
        </a:p>
      </xdr:txBody>
    </xdr:sp>
    <xdr:clientData/>
  </xdr:twoCellAnchor>
  <xdr:twoCellAnchor>
    <xdr:from>
      <xdr:col>9</xdr:col>
      <xdr:colOff>571500</xdr:colOff>
      <xdr:row>0</xdr:row>
      <xdr:rowOff>95250</xdr:rowOff>
    </xdr:from>
    <xdr:to>
      <xdr:col>13</xdr:col>
      <xdr:colOff>657225</xdr:colOff>
      <xdr:row>2</xdr:row>
      <xdr:rowOff>76200</xdr:rowOff>
    </xdr:to>
    <xdr:sp macro="" textlink="">
      <xdr:nvSpPr>
        <xdr:cNvPr id="7" name="Tekstballon: rechthoek 6">
          <a:extLst>
            <a:ext uri="{FF2B5EF4-FFF2-40B4-BE49-F238E27FC236}">
              <a16:creationId xmlns:a16="http://schemas.microsoft.com/office/drawing/2014/main" id="{9FA66FCA-47BF-9B27-719F-2E8D2067F387}"/>
            </a:ext>
          </a:extLst>
        </xdr:cNvPr>
        <xdr:cNvSpPr/>
      </xdr:nvSpPr>
      <xdr:spPr>
        <a:xfrm>
          <a:off x="7305675" y="95250"/>
          <a:ext cx="2143125" cy="476250"/>
        </a:xfrm>
        <a:prstGeom prst="wedgeRectCallout">
          <a:avLst>
            <a:gd name="adj1" fmla="val -68305"/>
            <a:gd name="adj2" fmla="val 158725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Select fuel. The emission factor automatically appears in red</a:t>
          </a:r>
        </a:p>
      </xdr:txBody>
    </xdr:sp>
    <xdr:clientData/>
  </xdr:twoCellAnchor>
  <xdr:twoCellAnchor>
    <xdr:from>
      <xdr:col>14</xdr:col>
      <xdr:colOff>15876</xdr:colOff>
      <xdr:row>16</xdr:row>
      <xdr:rowOff>177800</xdr:rowOff>
    </xdr:from>
    <xdr:to>
      <xdr:col>17</xdr:col>
      <xdr:colOff>714376</xdr:colOff>
      <xdr:row>20</xdr:row>
      <xdr:rowOff>209550</xdr:rowOff>
    </xdr:to>
    <xdr:sp macro="" textlink="">
      <xdr:nvSpPr>
        <xdr:cNvPr id="8" name="Tekstballon: rechthoek 7">
          <a:extLst>
            <a:ext uri="{FF2B5EF4-FFF2-40B4-BE49-F238E27FC236}">
              <a16:creationId xmlns:a16="http://schemas.microsoft.com/office/drawing/2014/main" id="{A903D9B2-413F-A7BF-FE74-C92952447ECF}"/>
            </a:ext>
          </a:extLst>
        </xdr:cNvPr>
        <xdr:cNvSpPr/>
      </xdr:nvSpPr>
      <xdr:spPr>
        <a:xfrm>
          <a:off x="9788526" y="4244975"/>
          <a:ext cx="3041650" cy="1136650"/>
        </a:xfrm>
        <a:prstGeom prst="wedgeRectCallout">
          <a:avLst>
            <a:gd name="adj1" fmla="val -38246"/>
            <a:gd name="adj2" fmla="val -120203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* If you choose 'loaded' under type in column E, the 'kilometres empty' field is greyed out because it is not needed. * If you select 'empty' by type in column E, the fields 'kilometres loaded', 'tonnes transported' and 'tonnes x km' are greyed out because they are then no longer relevant. </a:t>
          </a:r>
        </a:p>
      </xdr:txBody>
    </xdr:sp>
    <xdr:clientData/>
  </xdr:twoCellAnchor>
  <xdr:twoCellAnchor>
    <xdr:from>
      <xdr:col>17</xdr:col>
      <xdr:colOff>219075</xdr:colOff>
      <xdr:row>2</xdr:row>
      <xdr:rowOff>152400</xdr:rowOff>
    </xdr:from>
    <xdr:to>
      <xdr:col>19</xdr:col>
      <xdr:colOff>476250</xdr:colOff>
      <xdr:row>5</xdr:row>
      <xdr:rowOff>22098</xdr:rowOff>
    </xdr:to>
    <xdr:sp macro="" textlink="">
      <xdr:nvSpPr>
        <xdr:cNvPr id="9" name="Tekstballon: rechthoek 8">
          <a:extLst>
            <a:ext uri="{FF2B5EF4-FFF2-40B4-BE49-F238E27FC236}">
              <a16:creationId xmlns:a16="http://schemas.microsoft.com/office/drawing/2014/main" id="{749A6AB1-4171-D373-B9D5-1D038D599086}"/>
            </a:ext>
          </a:extLst>
        </xdr:cNvPr>
        <xdr:cNvSpPr/>
      </xdr:nvSpPr>
      <xdr:spPr>
        <a:xfrm>
          <a:off x="12334875" y="647700"/>
          <a:ext cx="1819275" cy="612648"/>
        </a:xfrm>
        <a:prstGeom prst="wedgeRectCallout">
          <a:avLst>
            <a:gd name="adj1" fmla="val 43925"/>
            <a:gd name="adj2" fmla="val 101368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Fill in nothing, automatic calculations depending on 'loaded' or 'empty'</a:t>
          </a:r>
        </a:p>
      </xdr:txBody>
    </xdr:sp>
    <xdr:clientData/>
  </xdr:twoCellAnchor>
  <xdr:twoCellAnchor>
    <xdr:from>
      <xdr:col>18</xdr:col>
      <xdr:colOff>22225</xdr:colOff>
      <xdr:row>13</xdr:row>
      <xdr:rowOff>139700</xdr:rowOff>
    </xdr:from>
    <xdr:to>
      <xdr:col>19</xdr:col>
      <xdr:colOff>76200</xdr:colOff>
      <xdr:row>15</xdr:row>
      <xdr:rowOff>219075</xdr:rowOff>
    </xdr:to>
    <xdr:sp macro="" textlink="">
      <xdr:nvSpPr>
        <xdr:cNvPr id="10" name="Tekstballon: rechthoek 9">
          <a:extLst>
            <a:ext uri="{FF2B5EF4-FFF2-40B4-BE49-F238E27FC236}">
              <a16:creationId xmlns:a16="http://schemas.microsoft.com/office/drawing/2014/main" id="{4C8D7192-F7F0-41F8-26A1-25E49498DBE4}"/>
            </a:ext>
          </a:extLst>
        </xdr:cNvPr>
        <xdr:cNvSpPr/>
      </xdr:nvSpPr>
      <xdr:spPr>
        <a:xfrm>
          <a:off x="12919075" y="3378200"/>
          <a:ext cx="835025" cy="631825"/>
        </a:xfrm>
        <a:prstGeom prst="wedgeRectCallout">
          <a:avLst>
            <a:gd name="adj1" fmla="val -4482"/>
            <a:gd name="adj2" fmla="val -95793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litres x emission factor</a:t>
          </a:r>
        </a:p>
      </xdr:txBody>
    </xdr:sp>
    <xdr:clientData/>
  </xdr:twoCellAnchor>
  <xdr:twoCellAnchor>
    <xdr:from>
      <xdr:col>18</xdr:col>
      <xdr:colOff>742950</xdr:colOff>
      <xdr:row>15</xdr:row>
      <xdr:rowOff>161925</xdr:rowOff>
    </xdr:from>
    <xdr:to>
      <xdr:col>20</xdr:col>
      <xdr:colOff>180975</xdr:colOff>
      <xdr:row>18</xdr:row>
      <xdr:rowOff>152400</xdr:rowOff>
    </xdr:to>
    <xdr:sp macro="" textlink="">
      <xdr:nvSpPr>
        <xdr:cNvPr id="11" name="Tekstballon: rechthoek 10">
          <a:extLst>
            <a:ext uri="{FF2B5EF4-FFF2-40B4-BE49-F238E27FC236}">
              <a16:creationId xmlns:a16="http://schemas.microsoft.com/office/drawing/2014/main" id="{3C89BBD0-3968-B154-530D-CE2D5D348DBB}"/>
            </a:ext>
          </a:extLst>
        </xdr:cNvPr>
        <xdr:cNvSpPr/>
      </xdr:nvSpPr>
      <xdr:spPr>
        <a:xfrm>
          <a:off x="13639800" y="3952875"/>
          <a:ext cx="1000125" cy="819150"/>
        </a:xfrm>
        <a:prstGeom prst="wedgeRectCallout">
          <a:avLst>
            <a:gd name="adj1" fmla="val -11429"/>
            <a:gd name="adj2" fmla="val -129760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kg CO</a:t>
          </a:r>
          <a:r>
            <a:rPr lang="nl-NL" sz="1100" baseline="-25000">
              <a:solidFill>
                <a:schemeClr val="lt1"/>
              </a:solidFill>
              <a:latin typeface="+mn-lt"/>
              <a:ea typeface="+mn-ea"/>
              <a:cs typeface="+mn-cs"/>
            </a:rPr>
            <a:t>2</a:t>
          </a:r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 divided by tonnes transported</a:t>
          </a:r>
        </a:p>
      </xdr:txBody>
    </xdr:sp>
    <xdr:clientData/>
  </xdr:twoCellAnchor>
  <xdr:twoCellAnchor>
    <xdr:from>
      <xdr:col>19</xdr:col>
      <xdr:colOff>590551</xdr:colOff>
      <xdr:row>20</xdr:row>
      <xdr:rowOff>76200</xdr:rowOff>
    </xdr:from>
    <xdr:to>
      <xdr:col>20</xdr:col>
      <xdr:colOff>609600</xdr:colOff>
      <xdr:row>23</xdr:row>
      <xdr:rowOff>152400</xdr:rowOff>
    </xdr:to>
    <xdr:sp macro="" textlink="">
      <xdr:nvSpPr>
        <xdr:cNvPr id="12" name="Tekstballon: rechthoek 11">
          <a:extLst>
            <a:ext uri="{FF2B5EF4-FFF2-40B4-BE49-F238E27FC236}">
              <a16:creationId xmlns:a16="http://schemas.microsoft.com/office/drawing/2014/main" id="{CA03FCDB-4C05-52B7-19AD-3B3C70E6FE0C}"/>
            </a:ext>
          </a:extLst>
        </xdr:cNvPr>
        <xdr:cNvSpPr/>
      </xdr:nvSpPr>
      <xdr:spPr>
        <a:xfrm>
          <a:off x="14268451" y="5248275"/>
          <a:ext cx="800099" cy="904875"/>
        </a:xfrm>
        <a:prstGeom prst="wedgeRectCallout">
          <a:avLst>
            <a:gd name="adj1" fmla="val 34409"/>
            <a:gd name="adj2" fmla="val -224277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Kg CO</a:t>
          </a:r>
          <a:r>
            <a:rPr lang="nl-NL" sz="1100" baseline="-25000">
              <a:solidFill>
                <a:schemeClr val="lt1"/>
              </a:solidFill>
              <a:latin typeface="+mn-lt"/>
              <a:ea typeface="+mn-ea"/>
              <a:cs typeface="+mn-cs"/>
            </a:rPr>
            <a:t>2</a:t>
          </a:r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 divided by tonne-kilometre</a:t>
          </a:r>
        </a:p>
      </xdr:txBody>
    </xdr:sp>
    <xdr:clientData/>
  </xdr:twoCellAnchor>
  <xdr:twoCellAnchor>
    <xdr:from>
      <xdr:col>7</xdr:col>
      <xdr:colOff>28576</xdr:colOff>
      <xdr:row>16</xdr:row>
      <xdr:rowOff>200024</xdr:rowOff>
    </xdr:from>
    <xdr:to>
      <xdr:col>9</xdr:col>
      <xdr:colOff>676275</xdr:colOff>
      <xdr:row>19</xdr:row>
      <xdr:rowOff>209549</xdr:rowOff>
    </xdr:to>
    <xdr:sp macro="" textlink="">
      <xdr:nvSpPr>
        <xdr:cNvPr id="13" name="Tekstballon: rechthoek 12">
          <a:extLst>
            <a:ext uri="{FF2B5EF4-FFF2-40B4-BE49-F238E27FC236}">
              <a16:creationId xmlns:a16="http://schemas.microsoft.com/office/drawing/2014/main" id="{64140186-EE1E-BA93-B85C-F752F52E347B}"/>
            </a:ext>
          </a:extLst>
        </xdr:cNvPr>
        <xdr:cNvSpPr/>
      </xdr:nvSpPr>
      <xdr:spPr>
        <a:xfrm>
          <a:off x="5734051" y="4267199"/>
          <a:ext cx="1676399" cy="838200"/>
        </a:xfrm>
        <a:prstGeom prst="wedgeRectCallout">
          <a:avLst>
            <a:gd name="adj1" fmla="val -19340"/>
            <a:gd name="adj2" fmla="val -183064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'Content bunkers start voyage</a:t>
          </a:r>
          <a:r>
            <a:rPr lang="nl-NL" sz="1100" baseline="0">
              <a:solidFill>
                <a:schemeClr val="lt1"/>
              </a:solidFill>
              <a:latin typeface="+mn-lt"/>
              <a:ea typeface="+mn-ea"/>
              <a:cs typeface="+mn-cs"/>
            </a:rPr>
            <a:t> </a:t>
          </a:r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' is automatically filled by 'content bunkers end voyage</a:t>
          </a:r>
          <a:r>
            <a:rPr lang="nl-NL" sz="1100" baseline="0">
              <a:solidFill>
                <a:schemeClr val="lt1"/>
              </a:solidFill>
              <a:latin typeface="+mn-lt"/>
              <a:ea typeface="+mn-ea"/>
              <a:cs typeface="+mn-cs"/>
            </a:rPr>
            <a:t>'</a:t>
          </a:r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85725</xdr:colOff>
      <xdr:row>16</xdr:row>
      <xdr:rowOff>200024</xdr:rowOff>
    </xdr:from>
    <xdr:to>
      <xdr:col>13</xdr:col>
      <xdr:colOff>895350</xdr:colOff>
      <xdr:row>17</xdr:row>
      <xdr:rowOff>238124</xdr:rowOff>
    </xdr:to>
    <xdr:sp macro="" textlink="">
      <xdr:nvSpPr>
        <xdr:cNvPr id="14" name="Tekstballon: rechthoek 13">
          <a:extLst>
            <a:ext uri="{FF2B5EF4-FFF2-40B4-BE49-F238E27FC236}">
              <a16:creationId xmlns:a16="http://schemas.microsoft.com/office/drawing/2014/main" id="{6CC2CC61-62B4-4605-0F94-120EBADDF09C}"/>
            </a:ext>
          </a:extLst>
        </xdr:cNvPr>
        <xdr:cNvSpPr/>
      </xdr:nvSpPr>
      <xdr:spPr>
        <a:xfrm>
          <a:off x="7848600" y="4267199"/>
          <a:ext cx="1838325" cy="314325"/>
        </a:xfrm>
        <a:prstGeom prst="wedgeRectCallout">
          <a:avLst>
            <a:gd name="adj1" fmla="val 29567"/>
            <a:gd name="adj2" fmla="val -386041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automatic calculation</a:t>
          </a:r>
        </a:p>
      </xdr:txBody>
    </xdr:sp>
    <xdr:clientData/>
  </xdr:twoCellAnchor>
  <xdr:twoCellAnchor>
    <xdr:from>
      <xdr:col>6</xdr:col>
      <xdr:colOff>257175</xdr:colOff>
      <xdr:row>13</xdr:row>
      <xdr:rowOff>95250</xdr:rowOff>
    </xdr:from>
    <xdr:to>
      <xdr:col>6</xdr:col>
      <xdr:colOff>1000125</xdr:colOff>
      <xdr:row>14</xdr:row>
      <xdr:rowOff>85725</xdr:rowOff>
    </xdr:to>
    <xdr:sp macro="" textlink="">
      <xdr:nvSpPr>
        <xdr:cNvPr id="15" name="Tekstballon: rechthoek 14">
          <a:extLst>
            <a:ext uri="{FF2B5EF4-FFF2-40B4-BE49-F238E27FC236}">
              <a16:creationId xmlns:a16="http://schemas.microsoft.com/office/drawing/2014/main" id="{0322673C-0512-FA15-7CB6-1C9B90FF28B2}"/>
            </a:ext>
          </a:extLst>
        </xdr:cNvPr>
        <xdr:cNvSpPr/>
      </xdr:nvSpPr>
      <xdr:spPr>
        <a:xfrm>
          <a:off x="4581525" y="3333750"/>
          <a:ext cx="742950" cy="266700"/>
        </a:xfrm>
        <a:prstGeom prst="wedgeRectCallout">
          <a:avLst>
            <a:gd name="adj1" fmla="val 7838"/>
            <a:gd name="adj2" fmla="val -141703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fill in</a:t>
          </a:r>
        </a:p>
      </xdr:txBody>
    </xdr:sp>
    <xdr:clientData/>
  </xdr:twoCellAnchor>
  <xdr:twoCellAnchor>
    <xdr:from>
      <xdr:col>11</xdr:col>
      <xdr:colOff>142875</xdr:colOff>
      <xdr:row>13</xdr:row>
      <xdr:rowOff>95250</xdr:rowOff>
    </xdr:from>
    <xdr:to>
      <xdr:col>12</xdr:col>
      <xdr:colOff>371475</xdr:colOff>
      <xdr:row>14</xdr:row>
      <xdr:rowOff>85725</xdr:rowOff>
    </xdr:to>
    <xdr:sp macro="" textlink="">
      <xdr:nvSpPr>
        <xdr:cNvPr id="16" name="Tekstballon: rechthoek 15">
          <a:extLst>
            <a:ext uri="{FF2B5EF4-FFF2-40B4-BE49-F238E27FC236}">
              <a16:creationId xmlns:a16="http://schemas.microsoft.com/office/drawing/2014/main" id="{0477118E-A275-2463-43A3-B436EE9B56CB}"/>
            </a:ext>
          </a:extLst>
        </xdr:cNvPr>
        <xdr:cNvSpPr/>
      </xdr:nvSpPr>
      <xdr:spPr>
        <a:xfrm>
          <a:off x="7905750" y="3333750"/>
          <a:ext cx="742950" cy="266700"/>
        </a:xfrm>
        <a:prstGeom prst="wedgeRectCallout">
          <a:avLst>
            <a:gd name="adj1" fmla="val 7838"/>
            <a:gd name="adj2" fmla="val -141703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fill in</a:t>
          </a:r>
        </a:p>
      </xdr:txBody>
    </xdr:sp>
    <xdr:clientData/>
  </xdr:twoCellAnchor>
  <xdr:twoCellAnchor>
    <xdr:from>
      <xdr:col>9</xdr:col>
      <xdr:colOff>133350</xdr:colOff>
      <xdr:row>13</xdr:row>
      <xdr:rowOff>95250</xdr:rowOff>
    </xdr:from>
    <xdr:to>
      <xdr:col>9</xdr:col>
      <xdr:colOff>876300</xdr:colOff>
      <xdr:row>14</xdr:row>
      <xdr:rowOff>85725</xdr:rowOff>
    </xdr:to>
    <xdr:sp macro="" textlink="">
      <xdr:nvSpPr>
        <xdr:cNvPr id="17" name="Tekstballon: rechthoek 16">
          <a:extLst>
            <a:ext uri="{FF2B5EF4-FFF2-40B4-BE49-F238E27FC236}">
              <a16:creationId xmlns:a16="http://schemas.microsoft.com/office/drawing/2014/main" id="{78DAA5B0-6F65-9D9B-0A12-32127ABD9423}"/>
            </a:ext>
          </a:extLst>
        </xdr:cNvPr>
        <xdr:cNvSpPr/>
      </xdr:nvSpPr>
      <xdr:spPr>
        <a:xfrm>
          <a:off x="6867525" y="3333750"/>
          <a:ext cx="742950" cy="266700"/>
        </a:xfrm>
        <a:prstGeom prst="wedgeRectCallout">
          <a:avLst>
            <a:gd name="adj1" fmla="val 7838"/>
            <a:gd name="adj2" fmla="val -141703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fill in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0A657-787B-485D-859C-80314D58FDD4}">
  <sheetPr codeName="Blad2">
    <pageSetUpPr fitToPage="1"/>
  </sheetPr>
  <dimension ref="A1:AG60"/>
  <sheetViews>
    <sheetView showGridLines="0" showRowColHeaders="0" showZeros="0" tabSelected="1" zoomScaleNormal="100" zoomScaleSheetLayoutView="100" workbookViewId="0">
      <selection activeCell="A9" sqref="A9"/>
    </sheetView>
  </sheetViews>
  <sheetFormatPr defaultColWidth="9.140625" defaultRowHeight="12.75" x14ac:dyDescent="0.2"/>
  <cols>
    <col min="1" max="1" width="6.28515625" style="3" customWidth="1"/>
    <col min="2" max="2" width="6.28515625" style="6" customWidth="1"/>
    <col min="3" max="3" width="9.140625" style="5" customWidth="1"/>
    <col min="4" max="4" width="1.7109375" style="5" customWidth="1"/>
    <col min="5" max="7" width="20.7109375" style="5" customWidth="1"/>
    <col min="8" max="8" width="13.7109375" style="5" customWidth="1"/>
    <col min="9" max="9" width="1.7109375" style="5" customWidth="1"/>
    <col min="10" max="10" width="13.7109375" style="5" customWidth="1"/>
    <col min="11" max="11" width="1.7109375" style="5" customWidth="1"/>
    <col min="12" max="13" width="7.7109375" style="5" customWidth="1"/>
    <col min="14" max="14" width="14.7109375" style="5" customWidth="1"/>
    <col min="15" max="20" width="11.7109375" style="5" customWidth="1"/>
    <col min="21" max="21" width="11.7109375" style="6" customWidth="1"/>
    <col min="22" max="23" width="11.7109375" style="5" hidden="1" customWidth="1"/>
    <col min="24" max="25" width="15.7109375" style="5" hidden="1" customWidth="1"/>
    <col min="26" max="27" width="15.7109375" style="128" hidden="1" customWidth="1"/>
    <col min="28" max="28" width="9.140625" style="128" customWidth="1"/>
    <col min="29" max="30" width="9.140625" style="133" customWidth="1"/>
    <col min="31" max="31" width="9.140625" style="6" customWidth="1"/>
    <col min="32" max="16384" width="9.140625" style="6"/>
  </cols>
  <sheetData>
    <row r="1" spans="1:33" ht="20.100000000000001" customHeight="1" x14ac:dyDescent="0.2">
      <c r="B1" s="3" t="s">
        <v>0</v>
      </c>
      <c r="C1" s="4" t="s">
        <v>0</v>
      </c>
      <c r="D1" s="4"/>
      <c r="E1" s="4"/>
      <c r="F1" s="4"/>
      <c r="G1" s="4"/>
      <c r="H1" s="4"/>
      <c r="I1" s="4"/>
      <c r="J1" s="4" t="s">
        <v>0</v>
      </c>
      <c r="K1" s="4"/>
      <c r="L1" s="4"/>
      <c r="M1" s="4" t="s">
        <v>0</v>
      </c>
      <c r="N1" s="4" t="s">
        <v>0</v>
      </c>
      <c r="O1" s="4"/>
      <c r="P1" s="4"/>
      <c r="Q1" s="4"/>
      <c r="R1" s="4"/>
      <c r="S1" s="4"/>
      <c r="T1" s="4"/>
      <c r="U1" s="3"/>
    </row>
    <row r="2" spans="1:33" ht="20.100000000000001" customHeight="1" x14ac:dyDescent="0.2">
      <c r="B2" s="188" t="s">
        <v>61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4" t="s">
        <v>0</v>
      </c>
      <c r="P2" s="4"/>
      <c r="Q2" s="4"/>
      <c r="R2" s="4"/>
      <c r="S2" s="4"/>
      <c r="T2" s="4"/>
      <c r="U2" s="3"/>
    </row>
    <row r="3" spans="1:33" ht="20.100000000000001" customHeight="1" x14ac:dyDescent="0.2">
      <c r="B3" s="195"/>
      <c r="C3" s="195"/>
      <c r="D3" s="195"/>
      <c r="E3" s="195"/>
      <c r="F3" s="195"/>
      <c r="G3" s="195"/>
      <c r="H3" s="195"/>
      <c r="I3" s="4"/>
      <c r="J3" s="4" t="s">
        <v>0</v>
      </c>
      <c r="K3" s="4"/>
      <c r="L3" s="4"/>
      <c r="M3" s="4"/>
      <c r="N3" s="4"/>
      <c r="O3" s="4"/>
      <c r="P3" s="4"/>
      <c r="Q3" s="4"/>
      <c r="R3" s="4"/>
      <c r="S3" s="4"/>
      <c r="T3" s="4"/>
      <c r="U3" s="3"/>
    </row>
    <row r="4" spans="1:33" s="7" customFormat="1" ht="20.100000000000001" customHeight="1" x14ac:dyDescent="0.2">
      <c r="A4" s="2"/>
      <c r="B4" s="199" t="s">
        <v>88</v>
      </c>
      <c r="C4" s="199" t="s">
        <v>2</v>
      </c>
      <c r="D4" s="15" t="s">
        <v>1</v>
      </c>
      <c r="E4" s="189"/>
      <c r="F4" s="189"/>
      <c r="G4" s="189"/>
      <c r="H4" s="16" t="s">
        <v>13</v>
      </c>
      <c r="I4" s="10" t="s">
        <v>1</v>
      </c>
      <c r="J4" s="209"/>
      <c r="K4" s="209"/>
      <c r="L4" s="209"/>
      <c r="M4" s="209"/>
      <c r="N4" s="209"/>
      <c r="O4" s="2"/>
      <c r="P4" s="1"/>
      <c r="Q4" s="1"/>
      <c r="R4" s="1"/>
      <c r="S4" s="2"/>
      <c r="T4" s="1"/>
      <c r="U4" s="2"/>
      <c r="V4" s="8"/>
      <c r="W4" s="8"/>
      <c r="X4" s="8"/>
      <c r="Y4" s="8"/>
      <c r="Z4" s="129"/>
      <c r="AA4" s="129"/>
      <c r="AB4" s="129"/>
      <c r="AC4" s="134"/>
      <c r="AD4" s="134"/>
    </row>
    <row r="5" spans="1:33" s="7" customFormat="1" ht="20.100000000000001" customHeight="1" x14ac:dyDescent="0.2">
      <c r="A5" s="2"/>
      <c r="B5" s="200" t="s">
        <v>62</v>
      </c>
      <c r="C5" s="200" t="s">
        <v>12</v>
      </c>
      <c r="D5" s="15" t="s">
        <v>1</v>
      </c>
      <c r="E5" s="201"/>
      <c r="F5" s="201"/>
      <c r="G5" s="201"/>
      <c r="H5" s="16" t="s">
        <v>64</v>
      </c>
      <c r="I5" s="10" t="s">
        <v>1</v>
      </c>
      <c r="J5" s="38" t="s">
        <v>89</v>
      </c>
      <c r="K5" s="18" t="s">
        <v>14</v>
      </c>
      <c r="L5" s="17">
        <f>IF(J5="Diesel (fossil)",2.657,2.471)</f>
        <v>2.657</v>
      </c>
      <c r="M5" s="127" t="s">
        <v>21</v>
      </c>
      <c r="N5" s="127"/>
      <c r="O5" s="2"/>
      <c r="P5" s="121"/>
      <c r="Q5" s="1"/>
      <c r="R5" s="1"/>
      <c r="S5" s="1"/>
      <c r="T5" s="1"/>
      <c r="U5" s="2"/>
      <c r="V5" s="8"/>
      <c r="W5" s="8"/>
      <c r="X5" s="8"/>
      <c r="Y5" s="8"/>
      <c r="Z5" s="129"/>
      <c r="AA5" s="129"/>
      <c r="AB5" s="129"/>
      <c r="AC5" s="134"/>
      <c r="AD5" s="134"/>
    </row>
    <row r="6" spans="1:33" s="7" customFormat="1" ht="20.100000000000001" customHeight="1" thickBot="1" x14ac:dyDescent="0.25">
      <c r="A6" s="2"/>
      <c r="B6" s="11"/>
      <c r="C6" s="11"/>
      <c r="D6" s="4"/>
      <c r="E6" s="4"/>
      <c r="F6" s="4"/>
      <c r="G6" s="4"/>
      <c r="H6" s="10"/>
      <c r="I6" s="4"/>
      <c r="J6" s="4"/>
      <c r="K6" s="4"/>
      <c r="L6" s="4"/>
      <c r="M6" s="1"/>
      <c r="N6" s="1"/>
      <c r="O6" s="1"/>
      <c r="P6" s="1"/>
      <c r="Q6" s="1"/>
      <c r="R6" s="1"/>
      <c r="S6" s="1"/>
      <c r="T6" s="1"/>
      <c r="U6" s="2"/>
      <c r="V6" s="8"/>
      <c r="W6" s="8"/>
      <c r="X6" s="8"/>
      <c r="Y6" s="8"/>
      <c r="Z6" s="129"/>
      <c r="AA6" s="129"/>
      <c r="AB6" s="129"/>
      <c r="AC6" s="134"/>
      <c r="AD6" s="134"/>
    </row>
    <row r="7" spans="1:33" s="9" customFormat="1" ht="27" customHeight="1" x14ac:dyDescent="0.2">
      <c r="A7" s="13"/>
      <c r="C7" s="10"/>
      <c r="D7" s="10"/>
      <c r="E7" s="196" t="s">
        <v>58</v>
      </c>
      <c r="F7" s="197"/>
      <c r="G7" s="198"/>
      <c r="H7" s="196" t="s">
        <v>59</v>
      </c>
      <c r="I7" s="197"/>
      <c r="J7" s="197"/>
      <c r="K7" s="197"/>
      <c r="L7" s="197"/>
      <c r="M7" s="197"/>
      <c r="N7" s="198"/>
      <c r="O7" s="196" t="s">
        <v>60</v>
      </c>
      <c r="P7" s="197"/>
      <c r="Q7" s="197"/>
      <c r="R7" s="197"/>
      <c r="S7" s="196" t="s">
        <v>84</v>
      </c>
      <c r="T7" s="197"/>
      <c r="U7" s="198"/>
      <c r="V7" s="142"/>
      <c r="W7" s="142"/>
      <c r="X7" s="142"/>
      <c r="Y7" s="142"/>
      <c r="Z7" s="130"/>
      <c r="AA7" s="130"/>
      <c r="AB7" s="130"/>
      <c r="AC7" s="135"/>
      <c r="AD7" s="135"/>
    </row>
    <row r="8" spans="1:33" s="8" customFormat="1" ht="15" customHeight="1" x14ac:dyDescent="0.2">
      <c r="A8" s="1"/>
      <c r="B8" s="19"/>
      <c r="C8" s="19"/>
      <c r="D8" s="19"/>
      <c r="E8" s="147" t="s">
        <v>86</v>
      </c>
      <c r="F8" s="150" t="s">
        <v>39</v>
      </c>
      <c r="G8" s="153" t="s">
        <v>87</v>
      </c>
      <c r="H8" s="213" t="s">
        <v>3</v>
      </c>
      <c r="I8" s="204"/>
      <c r="J8" s="203" t="s">
        <v>4</v>
      </c>
      <c r="K8" s="204"/>
      <c r="L8" s="203" t="s">
        <v>5</v>
      </c>
      <c r="M8" s="204"/>
      <c r="N8" s="112" t="s">
        <v>18</v>
      </c>
      <c r="O8" s="113"/>
      <c r="P8" s="114" t="s">
        <v>10</v>
      </c>
      <c r="Q8" s="114" t="s">
        <v>11</v>
      </c>
      <c r="R8" s="122" t="s">
        <v>17</v>
      </c>
      <c r="S8" s="106" t="s">
        <v>0</v>
      </c>
      <c r="T8" s="145" t="s">
        <v>23</v>
      </c>
      <c r="U8" s="109" t="s">
        <v>24</v>
      </c>
      <c r="Z8" s="129"/>
      <c r="AA8" s="129"/>
      <c r="AB8" s="129"/>
      <c r="AC8" s="129"/>
      <c r="AD8" s="129"/>
    </row>
    <row r="9" spans="1:33" s="8" customFormat="1" ht="15" customHeight="1" x14ac:dyDescent="0.2">
      <c r="A9" s="1"/>
      <c r="B9" s="19"/>
      <c r="C9" s="19"/>
      <c r="D9" s="19"/>
      <c r="E9" s="148"/>
      <c r="F9" s="151"/>
      <c r="G9" s="154"/>
      <c r="H9" s="214" t="s">
        <v>40</v>
      </c>
      <c r="I9" s="206"/>
      <c r="J9" s="89"/>
      <c r="K9" s="100"/>
      <c r="L9" s="205" t="s">
        <v>40</v>
      </c>
      <c r="M9" s="206"/>
      <c r="N9" s="101"/>
      <c r="O9" s="102"/>
      <c r="P9" s="104" t="s">
        <v>0</v>
      </c>
      <c r="Q9" s="104"/>
      <c r="R9" s="123" t="s">
        <v>91</v>
      </c>
      <c r="S9" s="107" t="s">
        <v>23</v>
      </c>
      <c r="T9" s="110" t="s">
        <v>52</v>
      </c>
      <c r="U9" s="26" t="s">
        <v>77</v>
      </c>
      <c r="Z9" s="129"/>
      <c r="AA9" s="129"/>
      <c r="AB9" s="129"/>
      <c r="AC9" s="129"/>
      <c r="AD9" s="129"/>
    </row>
    <row r="10" spans="1:33" s="7" customFormat="1" ht="15" x14ac:dyDescent="0.2">
      <c r="A10" s="2"/>
      <c r="B10" s="19"/>
      <c r="C10" s="202"/>
      <c r="D10" s="202"/>
      <c r="E10" s="148"/>
      <c r="F10" s="151"/>
      <c r="G10" s="154"/>
      <c r="H10" s="214" t="s">
        <v>41</v>
      </c>
      <c r="I10" s="206"/>
      <c r="J10" s="205" t="s">
        <v>43</v>
      </c>
      <c r="K10" s="206"/>
      <c r="L10" s="205" t="s">
        <v>45</v>
      </c>
      <c r="M10" s="206"/>
      <c r="N10" s="87" t="s">
        <v>47</v>
      </c>
      <c r="O10" s="103" t="s">
        <v>19</v>
      </c>
      <c r="P10" s="104" t="s">
        <v>19</v>
      </c>
      <c r="Q10" s="104" t="s">
        <v>75</v>
      </c>
      <c r="R10" s="123" t="s">
        <v>16</v>
      </c>
      <c r="S10" s="107" t="s">
        <v>51</v>
      </c>
      <c r="T10" s="110" t="s">
        <v>90</v>
      </c>
      <c r="U10" s="26" t="s">
        <v>22</v>
      </c>
      <c r="V10" s="8"/>
      <c r="W10" s="8"/>
      <c r="X10" s="8"/>
      <c r="Y10" s="8"/>
      <c r="Z10" s="129"/>
      <c r="AA10" s="129"/>
      <c r="AB10" s="129"/>
      <c r="AC10" s="134"/>
      <c r="AD10" s="134"/>
    </row>
    <row r="11" spans="1:33" s="21" customFormat="1" ht="15" customHeight="1" thickBot="1" x14ac:dyDescent="0.25">
      <c r="A11" s="20"/>
      <c r="B11" s="19" t="s">
        <v>0</v>
      </c>
      <c r="C11" s="194" t="s">
        <v>0</v>
      </c>
      <c r="D11" s="194"/>
      <c r="E11" s="149"/>
      <c r="F11" s="152"/>
      <c r="G11" s="155"/>
      <c r="H11" s="215" t="s">
        <v>42</v>
      </c>
      <c r="I11" s="208"/>
      <c r="J11" s="207" t="s">
        <v>44</v>
      </c>
      <c r="K11" s="208"/>
      <c r="L11" s="205" t="s">
        <v>46</v>
      </c>
      <c r="M11" s="206"/>
      <c r="N11" s="87" t="s">
        <v>48</v>
      </c>
      <c r="O11" s="103" t="s">
        <v>49</v>
      </c>
      <c r="P11" s="104" t="s">
        <v>50</v>
      </c>
      <c r="Q11" s="105" t="s">
        <v>76</v>
      </c>
      <c r="R11" s="123" t="s">
        <v>20</v>
      </c>
      <c r="S11" s="108" t="s">
        <v>6</v>
      </c>
      <c r="T11" s="111" t="s">
        <v>6</v>
      </c>
      <c r="U11" s="26" t="s">
        <v>7</v>
      </c>
      <c r="V11" s="143"/>
      <c r="W11" s="143"/>
      <c r="X11" s="143"/>
      <c r="Y11" s="143"/>
      <c r="Z11" s="131"/>
      <c r="AA11" s="131"/>
      <c r="AB11" s="131"/>
      <c r="AC11" s="136"/>
      <c r="AD11" s="136"/>
    </row>
    <row r="12" spans="1:33" s="88" customFormat="1" ht="29.25" customHeight="1" thickBot="1" x14ac:dyDescent="0.25">
      <c r="B12" s="90" t="s">
        <v>9</v>
      </c>
      <c r="C12" s="146" t="s">
        <v>83</v>
      </c>
      <c r="D12" s="146"/>
      <c r="E12" s="93" t="s">
        <v>53</v>
      </c>
      <c r="F12" s="94" t="s">
        <v>54</v>
      </c>
      <c r="G12" s="91" t="s">
        <v>55</v>
      </c>
      <c r="H12" s="221" t="s">
        <v>56</v>
      </c>
      <c r="I12" s="222"/>
      <c r="J12" s="163" t="s">
        <v>55</v>
      </c>
      <c r="K12" s="164"/>
      <c r="L12" s="163" t="s">
        <v>55</v>
      </c>
      <c r="M12" s="164"/>
      <c r="N12" s="92" t="s">
        <v>57</v>
      </c>
      <c r="O12" s="139" t="s">
        <v>55</v>
      </c>
      <c r="P12" s="141" t="s">
        <v>55</v>
      </c>
      <c r="Q12" s="140" t="s">
        <v>55</v>
      </c>
      <c r="R12" s="138" t="s">
        <v>57</v>
      </c>
      <c r="S12" s="218" t="s">
        <v>57</v>
      </c>
      <c r="T12" s="219"/>
      <c r="U12" s="220"/>
      <c r="V12" s="144" t="s">
        <v>28</v>
      </c>
      <c r="W12" s="144" t="s">
        <v>29</v>
      </c>
      <c r="X12" s="144" t="s">
        <v>30</v>
      </c>
      <c r="Y12" s="144" t="s">
        <v>31</v>
      </c>
      <c r="Z12" s="132" t="s">
        <v>32</v>
      </c>
      <c r="AA12" s="132" t="s">
        <v>33</v>
      </c>
      <c r="AB12" s="132" t="s">
        <v>34</v>
      </c>
      <c r="AC12" s="137"/>
      <c r="AD12" s="137"/>
    </row>
    <row r="13" spans="1:33" s="7" customFormat="1" ht="21.95" customHeight="1" x14ac:dyDescent="0.2">
      <c r="A13" s="2"/>
      <c r="B13" s="33">
        <v>1</v>
      </c>
      <c r="C13" s="190"/>
      <c r="D13" s="191"/>
      <c r="E13" s="23"/>
      <c r="F13" s="27" t="s">
        <v>38</v>
      </c>
      <c r="G13" s="34"/>
      <c r="H13" s="216"/>
      <c r="I13" s="217"/>
      <c r="J13" s="210"/>
      <c r="K13" s="211"/>
      <c r="L13" s="212"/>
      <c r="M13" s="212"/>
      <c r="N13" s="32">
        <f t="shared" ref="N13:N38" si="0">H13+J13-L13</f>
        <v>0</v>
      </c>
      <c r="O13" s="53"/>
      <c r="P13" s="55"/>
      <c r="Q13" s="55"/>
      <c r="R13" s="124">
        <f>P13*Q13</f>
        <v>0</v>
      </c>
      <c r="S13" s="48">
        <f t="shared" ref="S13:S23" si="1">N13*$L$5</f>
        <v>0</v>
      </c>
      <c r="T13" s="49" t="str">
        <f t="shared" ref="T13:T24" si="2">IFERROR((S13/Q13)," ")</f>
        <v xml:space="preserve"> </v>
      </c>
      <c r="U13" s="50" t="str">
        <f t="shared" ref="U13:U24" si="3">IFERROR((S13/R13)*1000, "  ")</f>
        <v xml:space="preserve">  </v>
      </c>
      <c r="V13" s="8" t="b">
        <f t="shared" ref="V13:V38" si="4">_xlfn.ISFORMULA(F13)</f>
        <v>0</v>
      </c>
      <c r="W13" s="8" t="b">
        <f t="shared" ref="W13:W38" si="5">_xlfn.ISFORMULA(H13)</f>
        <v>0</v>
      </c>
      <c r="X13" s="8" t="b">
        <f>_xlfn.ISFORMULA(N13)</f>
        <v>1</v>
      </c>
      <c r="Y13" s="8" t="b">
        <f>_xlfn.ISFORMULA(R13)</f>
        <v>1</v>
      </c>
      <c r="Z13" s="129" t="b">
        <f>_xlfn.ISFORMULA(S13)</f>
        <v>1</v>
      </c>
      <c r="AA13" s="129" t="b">
        <f>_xlfn.ISFORMULA(T13)</f>
        <v>1</v>
      </c>
      <c r="AB13" s="129" t="b">
        <f>_xlfn.ISFORMULA(U13)</f>
        <v>1</v>
      </c>
      <c r="AC13" s="134"/>
      <c r="AD13" s="134"/>
    </row>
    <row r="14" spans="1:33" s="7" customFormat="1" ht="21.95" customHeight="1" x14ac:dyDescent="0.2">
      <c r="A14" s="2"/>
      <c r="B14" s="33">
        <v>2</v>
      </c>
      <c r="C14" s="192"/>
      <c r="D14" s="193"/>
      <c r="E14" s="24"/>
      <c r="F14" s="28">
        <f t="shared" ref="F14:F38" si="6">G13</f>
        <v>0</v>
      </c>
      <c r="G14" s="51"/>
      <c r="H14" s="159">
        <f>L13</f>
        <v>0</v>
      </c>
      <c r="I14" s="160"/>
      <c r="J14" s="165">
        <v>0</v>
      </c>
      <c r="K14" s="166"/>
      <c r="L14" s="167"/>
      <c r="M14" s="167"/>
      <c r="N14" s="35" t="b">
        <f>IF(L14&gt;0,H14+J14-L14)</f>
        <v>0</v>
      </c>
      <c r="O14" s="54"/>
      <c r="P14" s="56"/>
      <c r="Q14" s="56"/>
      <c r="R14" s="125">
        <f t="shared" ref="R14:R38" si="7">P14*Q14</f>
        <v>0</v>
      </c>
      <c r="S14" s="30">
        <f t="shared" si="1"/>
        <v>0</v>
      </c>
      <c r="T14" s="22" t="str">
        <f t="shared" si="2"/>
        <v xml:space="preserve"> </v>
      </c>
      <c r="U14" s="36" t="str">
        <f t="shared" si="3"/>
        <v xml:space="preserve">  </v>
      </c>
      <c r="V14" s="8" t="b">
        <f t="shared" si="4"/>
        <v>1</v>
      </c>
      <c r="W14" s="8" t="b">
        <f t="shared" si="5"/>
        <v>1</v>
      </c>
      <c r="X14" s="8" t="b">
        <f t="shared" ref="X14:X38" si="8">_xlfn.ISFORMULA(N14)</f>
        <v>1</v>
      </c>
      <c r="Y14" s="8" t="b">
        <f t="shared" ref="Y14:Y38" si="9">_xlfn.ISFORMULA(R14)</f>
        <v>1</v>
      </c>
      <c r="Z14" s="129" t="b">
        <f t="shared" ref="Z14:Z38" si="10">_xlfn.ISFORMULA(S14)</f>
        <v>1</v>
      </c>
      <c r="AA14" s="129" t="b">
        <f t="shared" ref="AA14:AA38" si="11">_xlfn.ISFORMULA(T14)</f>
        <v>1</v>
      </c>
      <c r="AB14" s="129" t="b">
        <f t="shared" ref="AB14:AB37" si="12">_xlfn.ISFORMULA(U14)</f>
        <v>1</v>
      </c>
      <c r="AC14" s="134"/>
      <c r="AD14" s="134"/>
      <c r="AG14" s="7" t="s">
        <v>0</v>
      </c>
    </row>
    <row r="15" spans="1:33" s="7" customFormat="1" ht="21.95" customHeight="1" x14ac:dyDescent="0.2">
      <c r="A15" s="2"/>
      <c r="B15" s="24">
        <v>3</v>
      </c>
      <c r="C15" s="157"/>
      <c r="D15" s="158"/>
      <c r="E15" s="24"/>
      <c r="F15" s="28">
        <f t="shared" si="6"/>
        <v>0</v>
      </c>
      <c r="G15" s="51"/>
      <c r="H15" s="159">
        <f t="shared" ref="H15:H38" si="13">L14</f>
        <v>0</v>
      </c>
      <c r="I15" s="160"/>
      <c r="J15" s="165"/>
      <c r="K15" s="166"/>
      <c r="L15" s="167"/>
      <c r="M15" s="167"/>
      <c r="N15" s="35">
        <f t="shared" si="0"/>
        <v>0</v>
      </c>
      <c r="O15" s="54"/>
      <c r="P15" s="56"/>
      <c r="Q15" s="56"/>
      <c r="R15" s="125">
        <f t="shared" si="7"/>
        <v>0</v>
      </c>
      <c r="S15" s="30">
        <f t="shared" si="1"/>
        <v>0</v>
      </c>
      <c r="T15" s="22" t="str">
        <f t="shared" si="2"/>
        <v xml:space="preserve"> </v>
      </c>
      <c r="U15" s="36" t="str">
        <f t="shared" si="3"/>
        <v xml:space="preserve">  </v>
      </c>
      <c r="V15" s="8" t="b">
        <f t="shared" si="4"/>
        <v>1</v>
      </c>
      <c r="W15" s="8" t="b">
        <f t="shared" si="5"/>
        <v>1</v>
      </c>
      <c r="X15" s="8" t="b">
        <f t="shared" si="8"/>
        <v>1</v>
      </c>
      <c r="Y15" s="8" t="b">
        <f t="shared" si="9"/>
        <v>1</v>
      </c>
      <c r="Z15" s="129" t="b">
        <f t="shared" si="10"/>
        <v>1</v>
      </c>
      <c r="AA15" s="129" t="b">
        <f t="shared" si="11"/>
        <v>1</v>
      </c>
      <c r="AB15" s="129" t="b">
        <f t="shared" si="12"/>
        <v>1</v>
      </c>
      <c r="AC15" s="134"/>
      <c r="AD15" s="134"/>
    </row>
    <row r="16" spans="1:33" s="7" customFormat="1" ht="21.95" customHeight="1" x14ac:dyDescent="0.2">
      <c r="A16" s="2"/>
      <c r="B16" s="24">
        <v>4</v>
      </c>
      <c r="C16" s="157"/>
      <c r="D16" s="158"/>
      <c r="E16" s="24"/>
      <c r="F16" s="28">
        <f t="shared" si="6"/>
        <v>0</v>
      </c>
      <c r="G16" s="51"/>
      <c r="H16" s="159">
        <f t="shared" si="13"/>
        <v>0</v>
      </c>
      <c r="I16" s="160"/>
      <c r="J16" s="165"/>
      <c r="K16" s="166"/>
      <c r="L16" s="167"/>
      <c r="M16" s="167"/>
      <c r="N16" s="35">
        <f t="shared" si="0"/>
        <v>0</v>
      </c>
      <c r="O16" s="54" t="s">
        <v>0</v>
      </c>
      <c r="P16" s="56"/>
      <c r="Q16" s="56"/>
      <c r="R16" s="125">
        <f t="shared" si="7"/>
        <v>0</v>
      </c>
      <c r="S16" s="30">
        <f t="shared" si="1"/>
        <v>0</v>
      </c>
      <c r="T16" s="22" t="str">
        <f t="shared" si="2"/>
        <v xml:space="preserve"> </v>
      </c>
      <c r="U16" s="36" t="str">
        <f t="shared" si="3"/>
        <v xml:space="preserve">  </v>
      </c>
      <c r="V16" s="8" t="b">
        <f t="shared" si="4"/>
        <v>1</v>
      </c>
      <c r="W16" s="8" t="b">
        <f t="shared" si="5"/>
        <v>1</v>
      </c>
      <c r="X16" s="8" t="b">
        <f t="shared" si="8"/>
        <v>1</v>
      </c>
      <c r="Y16" s="8" t="b">
        <f t="shared" si="9"/>
        <v>1</v>
      </c>
      <c r="Z16" s="129" t="b">
        <f t="shared" si="10"/>
        <v>1</v>
      </c>
      <c r="AA16" s="129" t="b">
        <f t="shared" si="11"/>
        <v>1</v>
      </c>
      <c r="AB16" s="129" t="b">
        <f t="shared" si="12"/>
        <v>1</v>
      </c>
      <c r="AC16" s="134"/>
      <c r="AD16" s="134"/>
    </row>
    <row r="17" spans="1:30" s="7" customFormat="1" ht="21.95" customHeight="1" x14ac:dyDescent="0.2">
      <c r="A17" s="2"/>
      <c r="B17" s="24">
        <v>5</v>
      </c>
      <c r="C17" s="157"/>
      <c r="D17" s="158"/>
      <c r="E17" s="24"/>
      <c r="F17" s="28">
        <f t="shared" si="6"/>
        <v>0</v>
      </c>
      <c r="G17" s="51"/>
      <c r="H17" s="159">
        <f t="shared" si="13"/>
        <v>0</v>
      </c>
      <c r="I17" s="160"/>
      <c r="J17" s="165"/>
      <c r="K17" s="166"/>
      <c r="L17" s="167"/>
      <c r="M17" s="167"/>
      <c r="N17" s="35">
        <f t="shared" si="0"/>
        <v>0</v>
      </c>
      <c r="O17" s="54"/>
      <c r="P17" s="56"/>
      <c r="Q17" s="56"/>
      <c r="R17" s="125">
        <f t="shared" si="7"/>
        <v>0</v>
      </c>
      <c r="S17" s="30">
        <f t="shared" si="1"/>
        <v>0</v>
      </c>
      <c r="T17" s="22" t="str">
        <f t="shared" si="2"/>
        <v xml:space="preserve"> </v>
      </c>
      <c r="U17" s="36" t="str">
        <f t="shared" si="3"/>
        <v xml:space="preserve">  </v>
      </c>
      <c r="V17" s="8" t="b">
        <f t="shared" si="4"/>
        <v>1</v>
      </c>
      <c r="W17" s="8" t="b">
        <f t="shared" si="5"/>
        <v>1</v>
      </c>
      <c r="X17" s="8" t="b">
        <f t="shared" si="8"/>
        <v>1</v>
      </c>
      <c r="Y17" s="8" t="b">
        <f t="shared" si="9"/>
        <v>1</v>
      </c>
      <c r="Z17" s="129" t="b">
        <f t="shared" si="10"/>
        <v>1</v>
      </c>
      <c r="AA17" s="129" t="b">
        <f t="shared" si="11"/>
        <v>1</v>
      </c>
      <c r="AB17" s="129" t="b">
        <f t="shared" si="12"/>
        <v>1</v>
      </c>
      <c r="AC17" s="134"/>
      <c r="AD17" s="134"/>
    </row>
    <row r="18" spans="1:30" s="7" customFormat="1" ht="21.95" customHeight="1" x14ac:dyDescent="0.2">
      <c r="A18" s="2"/>
      <c r="B18" s="24">
        <v>6</v>
      </c>
      <c r="C18" s="157"/>
      <c r="D18" s="158"/>
      <c r="E18" s="24"/>
      <c r="F18" s="28">
        <f t="shared" si="6"/>
        <v>0</v>
      </c>
      <c r="G18" s="51"/>
      <c r="H18" s="159">
        <f t="shared" si="13"/>
        <v>0</v>
      </c>
      <c r="I18" s="160"/>
      <c r="J18" s="165"/>
      <c r="K18" s="166"/>
      <c r="L18" s="167"/>
      <c r="M18" s="167"/>
      <c r="N18" s="35">
        <f t="shared" si="0"/>
        <v>0</v>
      </c>
      <c r="O18" s="54"/>
      <c r="P18" s="56"/>
      <c r="Q18" s="56"/>
      <c r="R18" s="125">
        <f t="shared" si="7"/>
        <v>0</v>
      </c>
      <c r="S18" s="30">
        <f t="shared" si="1"/>
        <v>0</v>
      </c>
      <c r="T18" s="22" t="str">
        <f t="shared" si="2"/>
        <v xml:space="preserve"> </v>
      </c>
      <c r="U18" s="36" t="str">
        <f t="shared" si="3"/>
        <v xml:space="preserve">  </v>
      </c>
      <c r="V18" s="8" t="b">
        <f t="shared" si="4"/>
        <v>1</v>
      </c>
      <c r="W18" s="8" t="b">
        <f t="shared" si="5"/>
        <v>1</v>
      </c>
      <c r="X18" s="8" t="b">
        <f t="shared" si="8"/>
        <v>1</v>
      </c>
      <c r="Y18" s="8" t="b">
        <f t="shared" si="9"/>
        <v>1</v>
      </c>
      <c r="Z18" s="129" t="b">
        <f t="shared" si="10"/>
        <v>1</v>
      </c>
      <c r="AA18" s="129" t="b">
        <f t="shared" si="11"/>
        <v>1</v>
      </c>
      <c r="AB18" s="129" t="b">
        <f t="shared" si="12"/>
        <v>1</v>
      </c>
      <c r="AC18" s="134"/>
      <c r="AD18" s="134"/>
    </row>
    <row r="19" spans="1:30" s="7" customFormat="1" ht="21.95" customHeight="1" x14ac:dyDescent="0.2">
      <c r="A19" s="2"/>
      <c r="B19" s="24">
        <v>7</v>
      </c>
      <c r="C19" s="157"/>
      <c r="D19" s="158"/>
      <c r="E19" s="24"/>
      <c r="F19" s="28">
        <f t="shared" si="6"/>
        <v>0</v>
      </c>
      <c r="G19" s="51"/>
      <c r="H19" s="159">
        <f t="shared" si="13"/>
        <v>0</v>
      </c>
      <c r="I19" s="160"/>
      <c r="J19" s="165"/>
      <c r="K19" s="166"/>
      <c r="L19" s="167"/>
      <c r="M19" s="167"/>
      <c r="N19" s="35">
        <f t="shared" si="0"/>
        <v>0</v>
      </c>
      <c r="O19" s="54"/>
      <c r="P19" s="56"/>
      <c r="Q19" s="56"/>
      <c r="R19" s="125">
        <f t="shared" si="7"/>
        <v>0</v>
      </c>
      <c r="S19" s="30">
        <f t="shared" si="1"/>
        <v>0</v>
      </c>
      <c r="T19" s="22" t="str">
        <f t="shared" si="2"/>
        <v xml:space="preserve"> </v>
      </c>
      <c r="U19" s="36" t="str">
        <f t="shared" si="3"/>
        <v xml:space="preserve">  </v>
      </c>
      <c r="V19" s="8" t="b">
        <f t="shared" si="4"/>
        <v>1</v>
      </c>
      <c r="W19" s="8" t="b">
        <f t="shared" si="5"/>
        <v>1</v>
      </c>
      <c r="X19" s="8" t="b">
        <f t="shared" si="8"/>
        <v>1</v>
      </c>
      <c r="Y19" s="8" t="b">
        <f t="shared" si="9"/>
        <v>1</v>
      </c>
      <c r="Z19" s="129" t="b">
        <f t="shared" si="10"/>
        <v>1</v>
      </c>
      <c r="AA19" s="129" t="b">
        <f t="shared" si="11"/>
        <v>1</v>
      </c>
      <c r="AB19" s="129" t="b">
        <f t="shared" si="12"/>
        <v>1</v>
      </c>
      <c r="AC19" s="134"/>
      <c r="AD19" s="134"/>
    </row>
    <row r="20" spans="1:30" s="7" customFormat="1" ht="21.95" customHeight="1" x14ac:dyDescent="0.2">
      <c r="A20" s="2"/>
      <c r="B20" s="24">
        <v>8</v>
      </c>
      <c r="C20" s="157"/>
      <c r="D20" s="158"/>
      <c r="E20" s="24"/>
      <c r="F20" s="28">
        <f t="shared" si="6"/>
        <v>0</v>
      </c>
      <c r="G20" s="51"/>
      <c r="H20" s="159">
        <f t="shared" si="13"/>
        <v>0</v>
      </c>
      <c r="I20" s="160"/>
      <c r="J20" s="165"/>
      <c r="K20" s="166"/>
      <c r="L20" s="167"/>
      <c r="M20" s="167"/>
      <c r="N20" s="35">
        <f t="shared" si="0"/>
        <v>0</v>
      </c>
      <c r="O20" s="54"/>
      <c r="P20" s="56"/>
      <c r="Q20" s="56"/>
      <c r="R20" s="125">
        <f t="shared" si="7"/>
        <v>0</v>
      </c>
      <c r="S20" s="30">
        <f t="shared" si="1"/>
        <v>0</v>
      </c>
      <c r="T20" s="22" t="str">
        <f t="shared" si="2"/>
        <v xml:space="preserve"> </v>
      </c>
      <c r="U20" s="36" t="str">
        <f t="shared" si="3"/>
        <v xml:space="preserve">  </v>
      </c>
      <c r="V20" s="8" t="b">
        <f t="shared" si="4"/>
        <v>1</v>
      </c>
      <c r="W20" s="8" t="b">
        <f t="shared" si="5"/>
        <v>1</v>
      </c>
      <c r="X20" s="8" t="b">
        <f t="shared" si="8"/>
        <v>1</v>
      </c>
      <c r="Y20" s="8" t="b">
        <f t="shared" si="9"/>
        <v>1</v>
      </c>
      <c r="Z20" s="129" t="b">
        <f t="shared" si="10"/>
        <v>1</v>
      </c>
      <c r="AA20" s="129" t="b">
        <f t="shared" si="11"/>
        <v>1</v>
      </c>
      <c r="AB20" s="129" t="b">
        <f t="shared" si="12"/>
        <v>1</v>
      </c>
      <c r="AC20" s="134"/>
      <c r="AD20" s="134"/>
    </row>
    <row r="21" spans="1:30" s="7" customFormat="1" ht="21.95" customHeight="1" x14ac:dyDescent="0.2">
      <c r="A21" s="2"/>
      <c r="B21" s="24">
        <v>9</v>
      </c>
      <c r="C21" s="157"/>
      <c r="D21" s="158"/>
      <c r="E21" s="24"/>
      <c r="F21" s="28">
        <f t="shared" si="6"/>
        <v>0</v>
      </c>
      <c r="G21" s="51"/>
      <c r="H21" s="159">
        <f t="shared" si="13"/>
        <v>0</v>
      </c>
      <c r="I21" s="160"/>
      <c r="J21" s="165"/>
      <c r="K21" s="166"/>
      <c r="L21" s="167"/>
      <c r="M21" s="167"/>
      <c r="N21" s="35">
        <f t="shared" si="0"/>
        <v>0</v>
      </c>
      <c r="O21" s="54"/>
      <c r="P21" s="56"/>
      <c r="Q21" s="56"/>
      <c r="R21" s="125">
        <f t="shared" si="7"/>
        <v>0</v>
      </c>
      <c r="S21" s="30">
        <f t="shared" si="1"/>
        <v>0</v>
      </c>
      <c r="T21" s="22" t="str">
        <f t="shared" si="2"/>
        <v xml:space="preserve"> </v>
      </c>
      <c r="U21" s="36" t="str">
        <f t="shared" si="3"/>
        <v xml:space="preserve">  </v>
      </c>
      <c r="V21" s="8" t="b">
        <f t="shared" si="4"/>
        <v>1</v>
      </c>
      <c r="W21" s="8" t="b">
        <f t="shared" si="5"/>
        <v>1</v>
      </c>
      <c r="X21" s="8" t="b">
        <f t="shared" si="8"/>
        <v>1</v>
      </c>
      <c r="Y21" s="8" t="b">
        <f t="shared" si="9"/>
        <v>1</v>
      </c>
      <c r="Z21" s="129" t="b">
        <f t="shared" si="10"/>
        <v>1</v>
      </c>
      <c r="AA21" s="129" t="b">
        <f t="shared" si="11"/>
        <v>1</v>
      </c>
      <c r="AB21" s="129" t="b">
        <f t="shared" si="12"/>
        <v>1</v>
      </c>
      <c r="AC21" s="134"/>
      <c r="AD21" s="134"/>
    </row>
    <row r="22" spans="1:30" s="7" customFormat="1" ht="21.95" customHeight="1" x14ac:dyDescent="0.2">
      <c r="A22" s="2"/>
      <c r="B22" s="24">
        <v>10</v>
      </c>
      <c r="C22" s="157"/>
      <c r="D22" s="158"/>
      <c r="E22" s="24"/>
      <c r="F22" s="28">
        <f t="shared" si="6"/>
        <v>0</v>
      </c>
      <c r="G22" s="51"/>
      <c r="H22" s="159">
        <f t="shared" si="13"/>
        <v>0</v>
      </c>
      <c r="I22" s="160"/>
      <c r="J22" s="165"/>
      <c r="K22" s="166"/>
      <c r="L22" s="167"/>
      <c r="M22" s="167"/>
      <c r="N22" s="35">
        <f t="shared" si="0"/>
        <v>0</v>
      </c>
      <c r="O22" s="54"/>
      <c r="P22" s="56"/>
      <c r="Q22" s="56"/>
      <c r="R22" s="125">
        <f t="shared" si="7"/>
        <v>0</v>
      </c>
      <c r="S22" s="30">
        <f t="shared" si="1"/>
        <v>0</v>
      </c>
      <c r="T22" s="22" t="str">
        <f t="shared" si="2"/>
        <v xml:space="preserve"> </v>
      </c>
      <c r="U22" s="36" t="str">
        <f t="shared" si="3"/>
        <v xml:space="preserve">  </v>
      </c>
      <c r="V22" s="8" t="b">
        <f t="shared" si="4"/>
        <v>1</v>
      </c>
      <c r="W22" s="8" t="b">
        <f t="shared" si="5"/>
        <v>1</v>
      </c>
      <c r="X22" s="8" t="b">
        <f t="shared" si="8"/>
        <v>1</v>
      </c>
      <c r="Y22" s="8" t="b">
        <f t="shared" si="9"/>
        <v>1</v>
      </c>
      <c r="Z22" s="129" t="b">
        <f t="shared" si="10"/>
        <v>1</v>
      </c>
      <c r="AA22" s="129" t="b">
        <f t="shared" si="11"/>
        <v>1</v>
      </c>
      <c r="AB22" s="129" t="b">
        <f t="shared" si="12"/>
        <v>1</v>
      </c>
      <c r="AC22" s="134"/>
      <c r="AD22" s="134"/>
    </row>
    <row r="23" spans="1:30" s="7" customFormat="1" ht="21.95" customHeight="1" x14ac:dyDescent="0.2">
      <c r="A23" s="2"/>
      <c r="B23" s="24">
        <v>11</v>
      </c>
      <c r="C23" s="157"/>
      <c r="D23" s="158"/>
      <c r="E23" s="24"/>
      <c r="F23" s="28">
        <f t="shared" si="6"/>
        <v>0</v>
      </c>
      <c r="G23" s="51"/>
      <c r="H23" s="159">
        <f t="shared" si="13"/>
        <v>0</v>
      </c>
      <c r="I23" s="160"/>
      <c r="J23" s="165"/>
      <c r="K23" s="166"/>
      <c r="L23" s="167"/>
      <c r="M23" s="167"/>
      <c r="N23" s="35">
        <f t="shared" si="0"/>
        <v>0</v>
      </c>
      <c r="O23" s="54"/>
      <c r="P23" s="56"/>
      <c r="Q23" s="56"/>
      <c r="R23" s="125">
        <f t="shared" si="7"/>
        <v>0</v>
      </c>
      <c r="S23" s="30">
        <f t="shared" si="1"/>
        <v>0</v>
      </c>
      <c r="T23" s="22" t="str">
        <f t="shared" si="2"/>
        <v xml:space="preserve"> </v>
      </c>
      <c r="U23" s="36" t="str">
        <f t="shared" si="3"/>
        <v xml:space="preserve">  </v>
      </c>
      <c r="V23" s="8" t="b">
        <f t="shared" si="4"/>
        <v>1</v>
      </c>
      <c r="W23" s="8" t="b">
        <f t="shared" si="5"/>
        <v>1</v>
      </c>
      <c r="X23" s="8" t="b">
        <f t="shared" si="8"/>
        <v>1</v>
      </c>
      <c r="Y23" s="8" t="b">
        <f t="shared" si="9"/>
        <v>1</v>
      </c>
      <c r="Z23" s="129" t="b">
        <f t="shared" si="10"/>
        <v>1</v>
      </c>
      <c r="AA23" s="129" t="b">
        <f t="shared" si="11"/>
        <v>1</v>
      </c>
      <c r="AB23" s="129" t="b">
        <f t="shared" si="12"/>
        <v>1</v>
      </c>
      <c r="AC23" s="134"/>
      <c r="AD23" s="134"/>
    </row>
    <row r="24" spans="1:30" s="7" customFormat="1" ht="21.95" customHeight="1" x14ac:dyDescent="0.2">
      <c r="A24" s="2"/>
      <c r="B24" s="24">
        <v>12</v>
      </c>
      <c r="C24" s="157"/>
      <c r="D24" s="158"/>
      <c r="E24" s="24"/>
      <c r="F24" s="28">
        <f t="shared" si="6"/>
        <v>0</v>
      </c>
      <c r="G24" s="51"/>
      <c r="H24" s="159">
        <f t="shared" si="13"/>
        <v>0</v>
      </c>
      <c r="I24" s="160"/>
      <c r="J24" s="165"/>
      <c r="K24" s="166"/>
      <c r="L24" s="167"/>
      <c r="M24" s="167"/>
      <c r="N24" s="35">
        <f t="shared" si="0"/>
        <v>0</v>
      </c>
      <c r="O24" s="54"/>
      <c r="P24" s="56"/>
      <c r="Q24" s="56"/>
      <c r="R24" s="125">
        <f t="shared" si="7"/>
        <v>0</v>
      </c>
      <c r="S24" s="30">
        <f t="shared" ref="S24:S36" si="14">N24*$L$5</f>
        <v>0</v>
      </c>
      <c r="T24" s="22" t="str">
        <f t="shared" si="2"/>
        <v xml:space="preserve"> </v>
      </c>
      <c r="U24" s="36" t="str">
        <f t="shared" si="3"/>
        <v xml:space="preserve">  </v>
      </c>
      <c r="V24" s="8" t="b">
        <f t="shared" si="4"/>
        <v>1</v>
      </c>
      <c r="W24" s="8" t="b">
        <f t="shared" si="5"/>
        <v>1</v>
      </c>
      <c r="X24" s="8" t="b">
        <f t="shared" si="8"/>
        <v>1</v>
      </c>
      <c r="Y24" s="8" t="b">
        <f t="shared" si="9"/>
        <v>1</v>
      </c>
      <c r="Z24" s="129" t="b">
        <f t="shared" si="10"/>
        <v>1</v>
      </c>
      <c r="AA24" s="129" t="b">
        <f t="shared" si="11"/>
        <v>1</v>
      </c>
      <c r="AB24" s="129" t="b">
        <f t="shared" si="12"/>
        <v>1</v>
      </c>
      <c r="AC24" s="134"/>
      <c r="AD24" s="134"/>
    </row>
    <row r="25" spans="1:30" s="7" customFormat="1" ht="21.95" customHeight="1" x14ac:dyDescent="0.2">
      <c r="A25" s="2"/>
      <c r="B25" s="24">
        <v>13</v>
      </c>
      <c r="C25" s="157"/>
      <c r="D25" s="158"/>
      <c r="E25" s="24"/>
      <c r="F25" s="28">
        <f t="shared" si="6"/>
        <v>0</v>
      </c>
      <c r="G25" s="51"/>
      <c r="H25" s="159">
        <f t="shared" si="13"/>
        <v>0</v>
      </c>
      <c r="I25" s="160"/>
      <c r="J25" s="165"/>
      <c r="K25" s="166"/>
      <c r="L25" s="167"/>
      <c r="M25" s="167"/>
      <c r="N25" s="35">
        <f t="shared" si="0"/>
        <v>0</v>
      </c>
      <c r="O25" s="54"/>
      <c r="P25" s="56"/>
      <c r="Q25" s="56"/>
      <c r="R25" s="125">
        <f t="shared" si="7"/>
        <v>0</v>
      </c>
      <c r="S25" s="30">
        <f t="shared" si="14"/>
        <v>0</v>
      </c>
      <c r="T25" s="22" t="str">
        <f t="shared" ref="T25:T39" si="15">IFERROR((S25/Q25)," ")</f>
        <v xml:space="preserve"> </v>
      </c>
      <c r="U25" s="36" t="str">
        <f>IFERROR((S25/R25)*1000, "  ")</f>
        <v xml:space="preserve">  </v>
      </c>
      <c r="V25" s="8" t="b">
        <f t="shared" si="4"/>
        <v>1</v>
      </c>
      <c r="W25" s="8" t="b">
        <f t="shared" si="5"/>
        <v>1</v>
      </c>
      <c r="X25" s="8" t="b">
        <f t="shared" si="8"/>
        <v>1</v>
      </c>
      <c r="Y25" s="8" t="b">
        <f t="shared" si="9"/>
        <v>1</v>
      </c>
      <c r="Z25" s="129" t="b">
        <f t="shared" si="10"/>
        <v>1</v>
      </c>
      <c r="AA25" s="129" t="b">
        <f t="shared" si="11"/>
        <v>1</v>
      </c>
      <c r="AB25" s="129" t="b">
        <f t="shared" si="12"/>
        <v>1</v>
      </c>
      <c r="AC25" s="134"/>
      <c r="AD25" s="134"/>
    </row>
    <row r="26" spans="1:30" s="7" customFormat="1" ht="21.95" customHeight="1" x14ac:dyDescent="0.2">
      <c r="A26" s="2"/>
      <c r="B26" s="24">
        <v>14</v>
      </c>
      <c r="C26" s="157"/>
      <c r="D26" s="158"/>
      <c r="E26" s="24"/>
      <c r="F26" s="28">
        <f t="shared" si="6"/>
        <v>0</v>
      </c>
      <c r="G26" s="51"/>
      <c r="H26" s="159">
        <f t="shared" si="13"/>
        <v>0</v>
      </c>
      <c r="I26" s="160"/>
      <c r="J26" s="165"/>
      <c r="K26" s="166"/>
      <c r="L26" s="167"/>
      <c r="M26" s="167"/>
      <c r="N26" s="35">
        <f t="shared" si="0"/>
        <v>0</v>
      </c>
      <c r="O26" s="54"/>
      <c r="P26" s="56"/>
      <c r="Q26" s="56"/>
      <c r="R26" s="125">
        <f t="shared" si="7"/>
        <v>0</v>
      </c>
      <c r="S26" s="30">
        <f t="shared" si="14"/>
        <v>0</v>
      </c>
      <c r="T26" s="22" t="str">
        <f t="shared" si="15"/>
        <v xml:space="preserve"> </v>
      </c>
      <c r="U26" s="36" t="str">
        <f t="shared" ref="U26:U38" si="16">IFERROR((S26/R26)*1000, "  ")</f>
        <v xml:space="preserve">  </v>
      </c>
      <c r="V26" s="8" t="b">
        <f t="shared" si="4"/>
        <v>1</v>
      </c>
      <c r="W26" s="8" t="b">
        <f t="shared" si="5"/>
        <v>1</v>
      </c>
      <c r="X26" s="8" t="b">
        <f t="shared" si="8"/>
        <v>1</v>
      </c>
      <c r="Y26" s="8" t="b">
        <f t="shared" si="9"/>
        <v>1</v>
      </c>
      <c r="Z26" s="129" t="b">
        <f t="shared" si="10"/>
        <v>1</v>
      </c>
      <c r="AA26" s="129" t="b">
        <f t="shared" si="11"/>
        <v>1</v>
      </c>
      <c r="AB26" s="129" t="b">
        <f t="shared" si="12"/>
        <v>1</v>
      </c>
      <c r="AC26" s="134"/>
      <c r="AD26" s="134"/>
    </row>
    <row r="27" spans="1:30" s="7" customFormat="1" ht="21.95" customHeight="1" x14ac:dyDescent="0.2">
      <c r="A27" s="2"/>
      <c r="B27" s="24">
        <v>15</v>
      </c>
      <c r="C27" s="157"/>
      <c r="D27" s="158"/>
      <c r="E27" s="24"/>
      <c r="F27" s="28">
        <f t="shared" si="6"/>
        <v>0</v>
      </c>
      <c r="G27" s="51"/>
      <c r="H27" s="159">
        <f t="shared" si="13"/>
        <v>0</v>
      </c>
      <c r="I27" s="160"/>
      <c r="J27" s="165"/>
      <c r="K27" s="166"/>
      <c r="L27" s="167"/>
      <c r="M27" s="167"/>
      <c r="N27" s="35">
        <f t="shared" si="0"/>
        <v>0</v>
      </c>
      <c r="O27" s="54"/>
      <c r="P27" s="56"/>
      <c r="Q27" s="56"/>
      <c r="R27" s="125">
        <f t="shared" si="7"/>
        <v>0</v>
      </c>
      <c r="S27" s="30">
        <f t="shared" si="14"/>
        <v>0</v>
      </c>
      <c r="T27" s="22" t="str">
        <f t="shared" si="15"/>
        <v xml:space="preserve"> </v>
      </c>
      <c r="U27" s="36" t="str">
        <f t="shared" si="16"/>
        <v xml:space="preserve">  </v>
      </c>
      <c r="V27" s="8" t="b">
        <f t="shared" si="4"/>
        <v>1</v>
      </c>
      <c r="W27" s="8" t="b">
        <f t="shared" si="5"/>
        <v>1</v>
      </c>
      <c r="X27" s="8" t="b">
        <f t="shared" si="8"/>
        <v>1</v>
      </c>
      <c r="Y27" s="8" t="b">
        <f t="shared" si="9"/>
        <v>1</v>
      </c>
      <c r="Z27" s="129" t="b">
        <f t="shared" si="10"/>
        <v>1</v>
      </c>
      <c r="AA27" s="129" t="b">
        <f t="shared" si="11"/>
        <v>1</v>
      </c>
      <c r="AB27" s="129" t="b">
        <f t="shared" si="12"/>
        <v>1</v>
      </c>
      <c r="AC27" s="134"/>
      <c r="AD27" s="134"/>
    </row>
    <row r="28" spans="1:30" s="7" customFormat="1" ht="21.95" customHeight="1" x14ac:dyDescent="0.2">
      <c r="A28" s="2"/>
      <c r="B28" s="24">
        <v>16</v>
      </c>
      <c r="C28" s="157"/>
      <c r="D28" s="158"/>
      <c r="E28" s="24"/>
      <c r="F28" s="28">
        <f t="shared" si="6"/>
        <v>0</v>
      </c>
      <c r="G28" s="51"/>
      <c r="H28" s="159">
        <f t="shared" si="13"/>
        <v>0</v>
      </c>
      <c r="I28" s="160"/>
      <c r="J28" s="165"/>
      <c r="K28" s="166"/>
      <c r="L28" s="167"/>
      <c r="M28" s="167"/>
      <c r="N28" s="35">
        <f t="shared" si="0"/>
        <v>0</v>
      </c>
      <c r="O28" s="54"/>
      <c r="P28" s="56"/>
      <c r="Q28" s="56"/>
      <c r="R28" s="125">
        <f t="shared" si="7"/>
        <v>0</v>
      </c>
      <c r="S28" s="30">
        <f t="shared" si="14"/>
        <v>0</v>
      </c>
      <c r="T28" s="22" t="str">
        <f t="shared" si="15"/>
        <v xml:space="preserve"> </v>
      </c>
      <c r="U28" s="36" t="str">
        <f t="shared" si="16"/>
        <v xml:space="preserve">  </v>
      </c>
      <c r="V28" s="8" t="b">
        <f t="shared" si="4"/>
        <v>1</v>
      </c>
      <c r="W28" s="8" t="b">
        <f t="shared" si="5"/>
        <v>1</v>
      </c>
      <c r="X28" s="8" t="b">
        <f t="shared" si="8"/>
        <v>1</v>
      </c>
      <c r="Y28" s="8" t="b">
        <f t="shared" si="9"/>
        <v>1</v>
      </c>
      <c r="Z28" s="129" t="b">
        <f t="shared" si="10"/>
        <v>1</v>
      </c>
      <c r="AA28" s="129" t="b">
        <f t="shared" si="11"/>
        <v>1</v>
      </c>
      <c r="AB28" s="129" t="b">
        <f t="shared" si="12"/>
        <v>1</v>
      </c>
      <c r="AC28" s="134"/>
      <c r="AD28" s="134"/>
    </row>
    <row r="29" spans="1:30" s="7" customFormat="1" ht="21.95" customHeight="1" x14ac:dyDescent="0.2">
      <c r="A29" s="2"/>
      <c r="B29" s="24">
        <v>17</v>
      </c>
      <c r="C29" s="157"/>
      <c r="D29" s="158"/>
      <c r="E29" s="24"/>
      <c r="F29" s="28">
        <f t="shared" si="6"/>
        <v>0</v>
      </c>
      <c r="G29" s="51"/>
      <c r="H29" s="159">
        <f t="shared" si="13"/>
        <v>0</v>
      </c>
      <c r="I29" s="160"/>
      <c r="J29" s="165"/>
      <c r="K29" s="166"/>
      <c r="L29" s="167"/>
      <c r="M29" s="167"/>
      <c r="N29" s="35">
        <f t="shared" si="0"/>
        <v>0</v>
      </c>
      <c r="O29" s="54"/>
      <c r="P29" s="56"/>
      <c r="Q29" s="56"/>
      <c r="R29" s="125">
        <f t="shared" si="7"/>
        <v>0</v>
      </c>
      <c r="S29" s="30">
        <f t="shared" si="14"/>
        <v>0</v>
      </c>
      <c r="T29" s="22" t="str">
        <f t="shared" si="15"/>
        <v xml:space="preserve"> </v>
      </c>
      <c r="U29" s="36" t="str">
        <f t="shared" si="16"/>
        <v xml:space="preserve">  </v>
      </c>
      <c r="V29" s="8" t="b">
        <f t="shared" si="4"/>
        <v>1</v>
      </c>
      <c r="W29" s="8" t="b">
        <f t="shared" si="5"/>
        <v>1</v>
      </c>
      <c r="X29" s="8" t="b">
        <f t="shared" si="8"/>
        <v>1</v>
      </c>
      <c r="Y29" s="8" t="b">
        <f t="shared" si="9"/>
        <v>1</v>
      </c>
      <c r="Z29" s="129" t="b">
        <f t="shared" si="10"/>
        <v>1</v>
      </c>
      <c r="AA29" s="129" t="b">
        <f t="shared" si="11"/>
        <v>1</v>
      </c>
      <c r="AB29" s="129" t="b">
        <f t="shared" si="12"/>
        <v>1</v>
      </c>
      <c r="AC29" s="134"/>
      <c r="AD29" s="134"/>
    </row>
    <row r="30" spans="1:30" s="7" customFormat="1" ht="21.95" customHeight="1" x14ac:dyDescent="0.2">
      <c r="A30" s="2"/>
      <c r="B30" s="24">
        <v>18</v>
      </c>
      <c r="C30" s="157"/>
      <c r="D30" s="158"/>
      <c r="E30" s="24"/>
      <c r="F30" s="28">
        <f t="shared" si="6"/>
        <v>0</v>
      </c>
      <c r="G30" s="51"/>
      <c r="H30" s="159">
        <f t="shared" si="13"/>
        <v>0</v>
      </c>
      <c r="I30" s="160"/>
      <c r="J30" s="165"/>
      <c r="K30" s="166"/>
      <c r="L30" s="167"/>
      <c r="M30" s="167"/>
      <c r="N30" s="35">
        <f t="shared" si="0"/>
        <v>0</v>
      </c>
      <c r="O30" s="54"/>
      <c r="P30" s="56"/>
      <c r="Q30" s="56"/>
      <c r="R30" s="125">
        <f t="shared" si="7"/>
        <v>0</v>
      </c>
      <c r="S30" s="30">
        <f t="shared" si="14"/>
        <v>0</v>
      </c>
      <c r="T30" s="22" t="str">
        <f t="shared" si="15"/>
        <v xml:space="preserve"> </v>
      </c>
      <c r="U30" s="36" t="str">
        <f t="shared" si="16"/>
        <v xml:space="preserve">  </v>
      </c>
      <c r="V30" s="8" t="b">
        <f t="shared" si="4"/>
        <v>1</v>
      </c>
      <c r="W30" s="8" t="b">
        <f t="shared" si="5"/>
        <v>1</v>
      </c>
      <c r="X30" s="8" t="b">
        <f t="shared" si="8"/>
        <v>1</v>
      </c>
      <c r="Y30" s="8" t="b">
        <f t="shared" si="9"/>
        <v>1</v>
      </c>
      <c r="Z30" s="129" t="b">
        <f t="shared" si="10"/>
        <v>1</v>
      </c>
      <c r="AA30" s="129" t="b">
        <f t="shared" si="11"/>
        <v>1</v>
      </c>
      <c r="AB30" s="129" t="b">
        <f t="shared" si="12"/>
        <v>1</v>
      </c>
      <c r="AC30" s="134"/>
      <c r="AD30" s="134"/>
    </row>
    <row r="31" spans="1:30" s="7" customFormat="1" ht="21.95" customHeight="1" x14ac:dyDescent="0.2">
      <c r="A31" s="2"/>
      <c r="B31" s="24">
        <v>19</v>
      </c>
      <c r="C31" s="157"/>
      <c r="D31" s="158"/>
      <c r="E31" s="24"/>
      <c r="F31" s="28">
        <f t="shared" si="6"/>
        <v>0</v>
      </c>
      <c r="G31" s="51"/>
      <c r="H31" s="159">
        <f t="shared" si="13"/>
        <v>0</v>
      </c>
      <c r="I31" s="160"/>
      <c r="J31" s="165"/>
      <c r="K31" s="166"/>
      <c r="L31" s="167"/>
      <c r="M31" s="167"/>
      <c r="N31" s="35">
        <f t="shared" si="0"/>
        <v>0</v>
      </c>
      <c r="O31" s="54"/>
      <c r="P31" s="56"/>
      <c r="Q31" s="56"/>
      <c r="R31" s="125">
        <f t="shared" si="7"/>
        <v>0</v>
      </c>
      <c r="S31" s="30">
        <f t="shared" si="14"/>
        <v>0</v>
      </c>
      <c r="T31" s="22" t="str">
        <f t="shared" si="15"/>
        <v xml:space="preserve"> </v>
      </c>
      <c r="U31" s="36" t="str">
        <f t="shared" si="16"/>
        <v xml:space="preserve">  </v>
      </c>
      <c r="V31" s="8" t="b">
        <f t="shared" si="4"/>
        <v>1</v>
      </c>
      <c r="W31" s="8" t="b">
        <f t="shared" si="5"/>
        <v>1</v>
      </c>
      <c r="X31" s="8" t="b">
        <f t="shared" si="8"/>
        <v>1</v>
      </c>
      <c r="Y31" s="8" t="b">
        <f t="shared" si="9"/>
        <v>1</v>
      </c>
      <c r="Z31" s="129" t="b">
        <f t="shared" si="10"/>
        <v>1</v>
      </c>
      <c r="AA31" s="129" t="b">
        <f t="shared" si="11"/>
        <v>1</v>
      </c>
      <c r="AB31" s="129" t="b">
        <f t="shared" si="12"/>
        <v>1</v>
      </c>
      <c r="AC31" s="134"/>
      <c r="AD31" s="134"/>
    </row>
    <row r="32" spans="1:30" s="7" customFormat="1" ht="21.95" customHeight="1" x14ac:dyDescent="0.2">
      <c r="A32" s="2"/>
      <c r="B32" s="24">
        <v>20</v>
      </c>
      <c r="C32" s="157"/>
      <c r="D32" s="158"/>
      <c r="E32" s="24"/>
      <c r="F32" s="28">
        <f t="shared" si="6"/>
        <v>0</v>
      </c>
      <c r="G32" s="51"/>
      <c r="H32" s="159">
        <f t="shared" si="13"/>
        <v>0</v>
      </c>
      <c r="I32" s="160"/>
      <c r="J32" s="165"/>
      <c r="K32" s="166"/>
      <c r="L32" s="167"/>
      <c r="M32" s="167"/>
      <c r="N32" s="35">
        <f t="shared" si="0"/>
        <v>0</v>
      </c>
      <c r="O32" s="54"/>
      <c r="P32" s="56"/>
      <c r="Q32" s="56"/>
      <c r="R32" s="125">
        <f t="shared" si="7"/>
        <v>0</v>
      </c>
      <c r="S32" s="30">
        <f t="shared" si="14"/>
        <v>0</v>
      </c>
      <c r="T32" s="22" t="str">
        <f t="shared" si="15"/>
        <v xml:space="preserve"> </v>
      </c>
      <c r="U32" s="36" t="str">
        <f t="shared" si="16"/>
        <v xml:space="preserve">  </v>
      </c>
      <c r="V32" s="8" t="b">
        <f t="shared" si="4"/>
        <v>1</v>
      </c>
      <c r="W32" s="8" t="b">
        <f t="shared" si="5"/>
        <v>1</v>
      </c>
      <c r="X32" s="8" t="b">
        <f t="shared" si="8"/>
        <v>1</v>
      </c>
      <c r="Y32" s="8" t="b">
        <f t="shared" si="9"/>
        <v>1</v>
      </c>
      <c r="Z32" s="129" t="b">
        <f t="shared" si="10"/>
        <v>1</v>
      </c>
      <c r="AA32" s="129" t="b">
        <f t="shared" si="11"/>
        <v>1</v>
      </c>
      <c r="AB32" s="129" t="b">
        <f t="shared" si="12"/>
        <v>1</v>
      </c>
      <c r="AC32" s="134"/>
      <c r="AD32" s="134"/>
    </row>
    <row r="33" spans="1:30" s="7" customFormat="1" ht="21.95" customHeight="1" x14ac:dyDescent="0.2">
      <c r="A33" s="2"/>
      <c r="B33" s="24">
        <v>21</v>
      </c>
      <c r="C33" s="157"/>
      <c r="D33" s="158"/>
      <c r="E33" s="24"/>
      <c r="F33" s="28">
        <f t="shared" si="6"/>
        <v>0</v>
      </c>
      <c r="G33" s="51"/>
      <c r="H33" s="159">
        <f t="shared" si="13"/>
        <v>0</v>
      </c>
      <c r="I33" s="160"/>
      <c r="J33" s="165"/>
      <c r="K33" s="166"/>
      <c r="L33" s="167"/>
      <c r="M33" s="167"/>
      <c r="N33" s="35">
        <f t="shared" si="0"/>
        <v>0</v>
      </c>
      <c r="O33" s="54"/>
      <c r="P33" s="56"/>
      <c r="Q33" s="56"/>
      <c r="R33" s="125">
        <f t="shared" si="7"/>
        <v>0</v>
      </c>
      <c r="S33" s="30">
        <f t="shared" si="14"/>
        <v>0</v>
      </c>
      <c r="T33" s="22" t="str">
        <f t="shared" si="15"/>
        <v xml:space="preserve"> </v>
      </c>
      <c r="U33" s="36" t="str">
        <f t="shared" si="16"/>
        <v xml:space="preserve">  </v>
      </c>
      <c r="V33" s="8" t="b">
        <f t="shared" si="4"/>
        <v>1</v>
      </c>
      <c r="W33" s="8" t="b">
        <f t="shared" si="5"/>
        <v>1</v>
      </c>
      <c r="X33" s="8" t="b">
        <f t="shared" si="8"/>
        <v>1</v>
      </c>
      <c r="Y33" s="8" t="b">
        <f t="shared" si="9"/>
        <v>1</v>
      </c>
      <c r="Z33" s="129" t="b">
        <f t="shared" si="10"/>
        <v>1</v>
      </c>
      <c r="AA33" s="129" t="b">
        <f t="shared" si="11"/>
        <v>1</v>
      </c>
      <c r="AB33" s="129" t="b">
        <f t="shared" si="12"/>
        <v>1</v>
      </c>
      <c r="AC33" s="134"/>
      <c r="AD33" s="134"/>
    </row>
    <row r="34" spans="1:30" s="7" customFormat="1" ht="21.95" customHeight="1" x14ac:dyDescent="0.2">
      <c r="A34" s="2"/>
      <c r="B34" s="24">
        <v>22</v>
      </c>
      <c r="C34" s="157"/>
      <c r="D34" s="158"/>
      <c r="E34" s="24"/>
      <c r="F34" s="28">
        <f t="shared" si="6"/>
        <v>0</v>
      </c>
      <c r="G34" s="51"/>
      <c r="H34" s="159">
        <f t="shared" si="13"/>
        <v>0</v>
      </c>
      <c r="I34" s="160"/>
      <c r="J34" s="165"/>
      <c r="K34" s="166"/>
      <c r="L34" s="167"/>
      <c r="M34" s="167"/>
      <c r="N34" s="35">
        <f t="shared" si="0"/>
        <v>0</v>
      </c>
      <c r="O34" s="54"/>
      <c r="P34" s="56"/>
      <c r="Q34" s="56"/>
      <c r="R34" s="125">
        <f t="shared" si="7"/>
        <v>0</v>
      </c>
      <c r="S34" s="30">
        <f t="shared" si="14"/>
        <v>0</v>
      </c>
      <c r="T34" s="22" t="str">
        <f>IFERROR((S34/Q34)," ")</f>
        <v xml:space="preserve"> </v>
      </c>
      <c r="U34" s="36" t="str">
        <f t="shared" si="16"/>
        <v xml:space="preserve">  </v>
      </c>
      <c r="V34" s="8" t="b">
        <f t="shared" si="4"/>
        <v>1</v>
      </c>
      <c r="W34" s="8" t="b">
        <f t="shared" si="5"/>
        <v>1</v>
      </c>
      <c r="X34" s="8" t="b">
        <f t="shared" si="8"/>
        <v>1</v>
      </c>
      <c r="Y34" s="8" t="b">
        <f t="shared" si="9"/>
        <v>1</v>
      </c>
      <c r="Z34" s="129" t="b">
        <f t="shared" si="10"/>
        <v>1</v>
      </c>
      <c r="AA34" s="129" t="b">
        <f t="shared" si="11"/>
        <v>1</v>
      </c>
      <c r="AB34" s="129" t="b">
        <f t="shared" si="12"/>
        <v>1</v>
      </c>
      <c r="AC34" s="134"/>
      <c r="AD34" s="134"/>
    </row>
    <row r="35" spans="1:30" s="7" customFormat="1" ht="21.95" customHeight="1" x14ac:dyDescent="0.2">
      <c r="A35" s="2"/>
      <c r="B35" s="24">
        <v>23</v>
      </c>
      <c r="C35" s="157"/>
      <c r="D35" s="158"/>
      <c r="E35" s="24"/>
      <c r="F35" s="28">
        <f t="shared" si="6"/>
        <v>0</v>
      </c>
      <c r="G35" s="51"/>
      <c r="H35" s="159">
        <f t="shared" si="13"/>
        <v>0</v>
      </c>
      <c r="I35" s="160"/>
      <c r="J35" s="165"/>
      <c r="K35" s="166"/>
      <c r="L35" s="167"/>
      <c r="M35" s="167"/>
      <c r="N35" s="35">
        <f t="shared" si="0"/>
        <v>0</v>
      </c>
      <c r="O35" s="54"/>
      <c r="P35" s="56"/>
      <c r="Q35" s="56"/>
      <c r="R35" s="125">
        <f t="shared" si="7"/>
        <v>0</v>
      </c>
      <c r="S35" s="30">
        <f t="shared" si="14"/>
        <v>0</v>
      </c>
      <c r="T35" s="22" t="str">
        <f t="shared" si="15"/>
        <v xml:space="preserve"> </v>
      </c>
      <c r="U35" s="36" t="str">
        <f t="shared" si="16"/>
        <v xml:space="preserve">  </v>
      </c>
      <c r="V35" s="8" t="b">
        <f t="shared" si="4"/>
        <v>1</v>
      </c>
      <c r="W35" s="8" t="b">
        <f t="shared" si="5"/>
        <v>1</v>
      </c>
      <c r="X35" s="8" t="b">
        <f t="shared" si="8"/>
        <v>1</v>
      </c>
      <c r="Y35" s="8" t="b">
        <f t="shared" si="9"/>
        <v>1</v>
      </c>
      <c r="Z35" s="129" t="b">
        <f t="shared" si="10"/>
        <v>1</v>
      </c>
      <c r="AA35" s="129" t="b">
        <f t="shared" si="11"/>
        <v>1</v>
      </c>
      <c r="AB35" s="129" t="b">
        <f t="shared" si="12"/>
        <v>1</v>
      </c>
      <c r="AC35" s="134"/>
      <c r="AD35" s="134"/>
    </row>
    <row r="36" spans="1:30" s="7" customFormat="1" ht="21.95" customHeight="1" x14ac:dyDescent="0.2">
      <c r="A36" s="2"/>
      <c r="B36" s="24">
        <v>24</v>
      </c>
      <c r="C36" s="157"/>
      <c r="D36" s="158"/>
      <c r="E36" s="24"/>
      <c r="F36" s="28">
        <f t="shared" si="6"/>
        <v>0</v>
      </c>
      <c r="G36" s="51"/>
      <c r="H36" s="159">
        <f t="shared" si="13"/>
        <v>0</v>
      </c>
      <c r="I36" s="160"/>
      <c r="J36" s="165"/>
      <c r="K36" s="166"/>
      <c r="L36" s="167"/>
      <c r="M36" s="167"/>
      <c r="N36" s="35">
        <f t="shared" si="0"/>
        <v>0</v>
      </c>
      <c r="O36" s="54"/>
      <c r="P36" s="56"/>
      <c r="Q36" s="56"/>
      <c r="R36" s="125">
        <f t="shared" si="7"/>
        <v>0</v>
      </c>
      <c r="S36" s="30">
        <f t="shared" si="14"/>
        <v>0</v>
      </c>
      <c r="T36" s="22" t="str">
        <f t="shared" si="15"/>
        <v xml:space="preserve"> </v>
      </c>
      <c r="U36" s="36" t="str">
        <f t="shared" si="16"/>
        <v xml:space="preserve">  </v>
      </c>
      <c r="V36" s="8" t="b">
        <f t="shared" si="4"/>
        <v>1</v>
      </c>
      <c r="W36" s="8" t="b">
        <f t="shared" si="5"/>
        <v>1</v>
      </c>
      <c r="X36" s="8" t="b">
        <f t="shared" si="8"/>
        <v>1</v>
      </c>
      <c r="Y36" s="8" t="b">
        <f t="shared" si="9"/>
        <v>1</v>
      </c>
      <c r="Z36" s="129" t="b">
        <f t="shared" si="10"/>
        <v>1</v>
      </c>
      <c r="AA36" s="129" t="b">
        <f t="shared" si="11"/>
        <v>1</v>
      </c>
      <c r="AB36" s="129" t="b">
        <f t="shared" si="12"/>
        <v>1</v>
      </c>
      <c r="AC36" s="134"/>
      <c r="AD36" s="134"/>
    </row>
    <row r="37" spans="1:30" s="7" customFormat="1" ht="21.95" customHeight="1" x14ac:dyDescent="0.2">
      <c r="A37" s="2"/>
      <c r="B37" s="24">
        <v>25</v>
      </c>
      <c r="C37" s="157"/>
      <c r="D37" s="158"/>
      <c r="E37" s="24"/>
      <c r="F37" s="28">
        <f t="shared" si="6"/>
        <v>0</v>
      </c>
      <c r="G37" s="51"/>
      <c r="H37" s="159">
        <f t="shared" si="13"/>
        <v>0</v>
      </c>
      <c r="I37" s="160"/>
      <c r="J37" s="165"/>
      <c r="K37" s="166"/>
      <c r="L37" s="167"/>
      <c r="M37" s="167"/>
      <c r="N37" s="35">
        <f t="shared" si="0"/>
        <v>0</v>
      </c>
      <c r="O37" s="54"/>
      <c r="P37" s="56"/>
      <c r="Q37" s="56"/>
      <c r="R37" s="125">
        <f t="shared" si="7"/>
        <v>0</v>
      </c>
      <c r="S37" s="30">
        <f>N37*$L$5</f>
        <v>0</v>
      </c>
      <c r="T37" s="22" t="str">
        <f t="shared" si="15"/>
        <v xml:space="preserve"> </v>
      </c>
      <c r="U37" s="36" t="str">
        <f t="shared" si="16"/>
        <v xml:space="preserve">  </v>
      </c>
      <c r="V37" s="8" t="b">
        <f t="shared" si="4"/>
        <v>1</v>
      </c>
      <c r="W37" s="8" t="b">
        <f t="shared" si="5"/>
        <v>1</v>
      </c>
      <c r="X37" s="8" t="b">
        <f t="shared" si="8"/>
        <v>1</v>
      </c>
      <c r="Y37" s="8" t="b">
        <f t="shared" si="9"/>
        <v>1</v>
      </c>
      <c r="Z37" s="129" t="b">
        <f t="shared" si="10"/>
        <v>1</v>
      </c>
      <c r="AA37" s="129" t="b">
        <f t="shared" si="11"/>
        <v>1</v>
      </c>
      <c r="AB37" s="129" t="b">
        <f t="shared" si="12"/>
        <v>1</v>
      </c>
      <c r="AC37" s="134"/>
      <c r="AD37" s="134"/>
    </row>
    <row r="38" spans="1:30" s="7" customFormat="1" ht="21.95" customHeight="1" thickBot="1" x14ac:dyDescent="0.25">
      <c r="A38" s="2"/>
      <c r="B38" s="25">
        <v>26</v>
      </c>
      <c r="C38" s="161"/>
      <c r="D38" s="162"/>
      <c r="E38" s="25"/>
      <c r="F38" s="47">
        <f t="shared" si="6"/>
        <v>0</v>
      </c>
      <c r="G38" s="52"/>
      <c r="H38" s="224">
        <f t="shared" si="13"/>
        <v>0</v>
      </c>
      <c r="I38" s="225"/>
      <c r="J38" s="226"/>
      <c r="K38" s="227"/>
      <c r="L38" s="223"/>
      <c r="M38" s="223"/>
      <c r="N38" s="46">
        <f t="shared" si="0"/>
        <v>0</v>
      </c>
      <c r="O38" s="64"/>
      <c r="P38" s="65"/>
      <c r="Q38" s="65"/>
      <c r="R38" s="126">
        <f t="shared" si="7"/>
        <v>0</v>
      </c>
      <c r="S38" s="31">
        <f>N38*$L$5</f>
        <v>0</v>
      </c>
      <c r="T38" s="29" t="str">
        <f t="shared" si="15"/>
        <v xml:space="preserve"> </v>
      </c>
      <c r="U38" s="37" t="str">
        <f t="shared" si="16"/>
        <v xml:space="preserve">  </v>
      </c>
      <c r="V38" s="8" t="b">
        <f t="shared" si="4"/>
        <v>1</v>
      </c>
      <c r="W38" s="8" t="b">
        <f t="shared" si="5"/>
        <v>1</v>
      </c>
      <c r="X38" s="8" t="b">
        <f t="shared" si="8"/>
        <v>1</v>
      </c>
      <c r="Y38" s="8" t="b">
        <f t="shared" si="9"/>
        <v>1</v>
      </c>
      <c r="Z38" s="129" t="b">
        <f t="shared" si="10"/>
        <v>1</v>
      </c>
      <c r="AA38" s="129" t="b">
        <f t="shared" si="11"/>
        <v>1</v>
      </c>
      <c r="AB38" s="129" t="b">
        <f>_xlfn.ISFORMULA(U38)</f>
        <v>1</v>
      </c>
      <c r="AC38" s="134"/>
      <c r="AD38" s="134"/>
    </row>
    <row r="39" spans="1:30" ht="20.100000000000001" customHeight="1" x14ac:dyDescent="0.2">
      <c r="A39" s="3" t="s">
        <v>0</v>
      </c>
      <c r="B39" s="3"/>
      <c r="C39" s="186"/>
      <c r="D39" s="186"/>
      <c r="E39" s="186"/>
      <c r="F39" s="39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115"/>
      <c r="S39" s="4"/>
      <c r="T39" s="4" t="str">
        <f t="shared" si="15"/>
        <v xml:space="preserve"> </v>
      </c>
      <c r="U39" s="3" t="s">
        <v>0</v>
      </c>
      <c r="X39" s="5" t="s">
        <v>0</v>
      </c>
      <c r="Z39" s="128" t="s">
        <v>0</v>
      </c>
      <c r="AA39" s="128" t="s">
        <v>0</v>
      </c>
      <c r="AB39" s="128" t="s">
        <v>0</v>
      </c>
    </row>
    <row r="40" spans="1:30" ht="20.100000000000001" customHeight="1" thickBot="1" x14ac:dyDescent="0.25">
      <c r="B40" s="3"/>
      <c r="C40" s="187" t="s">
        <v>65</v>
      </c>
      <c r="D40" s="187"/>
      <c r="E40" s="187"/>
      <c r="F40" s="39"/>
      <c r="G40" s="14"/>
      <c r="H40" s="14"/>
      <c r="I40" s="14"/>
      <c r="J40" s="14"/>
      <c r="K40" s="186" t="s">
        <v>82</v>
      </c>
      <c r="L40" s="186"/>
      <c r="M40" s="186"/>
      <c r="N40" s="4"/>
      <c r="O40" s="4"/>
      <c r="P40" s="4"/>
      <c r="Q40" s="4"/>
      <c r="R40" s="4"/>
      <c r="S40" s="12"/>
      <c r="T40" s="4"/>
      <c r="U40" s="3"/>
    </row>
    <row r="41" spans="1:30" ht="20.100000000000001" customHeight="1" x14ac:dyDescent="0.2">
      <c r="B41" s="84" t="s">
        <v>15</v>
      </c>
      <c r="C41" s="156" t="s">
        <v>66</v>
      </c>
      <c r="D41" s="156"/>
      <c r="E41" s="156"/>
      <c r="F41" s="156"/>
      <c r="G41" s="156"/>
      <c r="H41" s="156"/>
      <c r="I41" s="156"/>
      <c r="J41" s="81"/>
      <c r="K41" s="180" t="s">
        <v>70</v>
      </c>
      <c r="L41" s="181"/>
      <c r="M41" s="182"/>
      <c r="N41" s="75" t="s">
        <v>74</v>
      </c>
      <c r="O41" s="77" t="s">
        <v>47</v>
      </c>
      <c r="P41" s="77" t="s">
        <v>75</v>
      </c>
      <c r="Q41" s="59" t="s">
        <v>78</v>
      </c>
      <c r="R41" s="168" t="s">
        <v>85</v>
      </c>
      <c r="S41" s="169"/>
      <c r="T41" s="169"/>
      <c r="U41" s="170"/>
    </row>
    <row r="42" spans="1:30" ht="20.100000000000001" customHeight="1" x14ac:dyDescent="0.2">
      <c r="B42" s="84" t="s">
        <v>15</v>
      </c>
      <c r="C42" s="156" t="s">
        <v>67</v>
      </c>
      <c r="D42" s="156"/>
      <c r="E42" s="156"/>
      <c r="F42" s="156"/>
      <c r="G42" s="156"/>
      <c r="H42" s="156"/>
      <c r="I42" s="83"/>
      <c r="J42" s="81"/>
      <c r="K42" s="183"/>
      <c r="L42" s="184"/>
      <c r="M42" s="185"/>
      <c r="N42" s="76" t="s">
        <v>25</v>
      </c>
      <c r="O42" s="78" t="s">
        <v>26</v>
      </c>
      <c r="P42" s="78" t="s">
        <v>76</v>
      </c>
      <c r="Q42" s="62" t="s">
        <v>27</v>
      </c>
      <c r="R42" s="73" t="s">
        <v>35</v>
      </c>
      <c r="S42" s="74" t="s">
        <v>36</v>
      </c>
      <c r="T42" s="74" t="s">
        <v>81</v>
      </c>
      <c r="U42" s="63" t="s">
        <v>79</v>
      </c>
    </row>
    <row r="43" spans="1:30" ht="20.100000000000001" customHeight="1" x14ac:dyDescent="0.2">
      <c r="B43" s="99" t="s">
        <v>15</v>
      </c>
      <c r="C43" s="156" t="s">
        <v>68</v>
      </c>
      <c r="D43" s="156"/>
      <c r="E43" s="156"/>
      <c r="F43" s="156"/>
      <c r="G43" s="156"/>
      <c r="H43" s="156"/>
      <c r="I43" s="83"/>
      <c r="J43" s="81"/>
      <c r="K43" s="174" t="s">
        <v>71</v>
      </c>
      <c r="L43" s="175"/>
      <c r="M43" s="176"/>
      <c r="N43" s="95">
        <f>SUMIFS(O13:O38,$E$13:$E$38,"Empty")</f>
        <v>0</v>
      </c>
      <c r="O43" s="96">
        <f>SUMIFS(N13:N38,$E$13:$E$38,"Empty")</f>
        <v>0</v>
      </c>
      <c r="P43" s="79" t="s">
        <v>80</v>
      </c>
      <c r="Q43" s="44" t="s">
        <v>80</v>
      </c>
      <c r="R43" s="58">
        <f>SUMIFS(S13:S38,$E$13:$E$38,"Empty")</f>
        <v>0</v>
      </c>
      <c r="S43" s="116" t="str">
        <f>IFERROR((R43/N43)," ")</f>
        <v xml:space="preserve"> </v>
      </c>
      <c r="T43" s="117" t="s">
        <v>80</v>
      </c>
      <c r="U43" s="118" t="s">
        <v>80</v>
      </c>
    </row>
    <row r="44" spans="1:30" ht="20.100000000000001" customHeight="1" x14ac:dyDescent="0.2">
      <c r="B44" s="84"/>
      <c r="C44" s="156"/>
      <c r="D44" s="156"/>
      <c r="E44" s="156"/>
      <c r="F44" s="156"/>
      <c r="G44" s="156"/>
      <c r="H44" s="156"/>
      <c r="I44" s="83"/>
      <c r="J44" s="81"/>
      <c r="K44" s="177" t="s">
        <v>72</v>
      </c>
      <c r="L44" s="178"/>
      <c r="M44" s="179"/>
      <c r="N44" s="95">
        <f>SUMIFS(P13:P38,$E$13:$E$38,"Loaded")</f>
        <v>0</v>
      </c>
      <c r="O44" s="96">
        <f>SUMIFS(N13:N38,$E$13:$E$38,"Loaded")</f>
        <v>0</v>
      </c>
      <c r="P44" s="80">
        <f>SUMIFS(Q13:Q38,E13:E38,"Loaded")</f>
        <v>0</v>
      </c>
      <c r="Q44" s="45">
        <f>SUMIFS(R13:R38,E13:E38,"Loaded")</f>
        <v>0</v>
      </c>
      <c r="R44" s="57">
        <f>SUMIFS(S13:S38,$E$13:$E$38,"Loaded")</f>
        <v>0</v>
      </c>
      <c r="S44" s="116" t="str">
        <f>IFERROR((R44/N44)," ")</f>
        <v xml:space="preserve"> </v>
      </c>
      <c r="T44" s="116" t="str">
        <f>IFERROR((R44/P44)," ")</f>
        <v xml:space="preserve"> </v>
      </c>
      <c r="U44" s="116" t="str">
        <f>IFERROR((R44/Q44)*1000," ")</f>
        <v xml:space="preserve"> </v>
      </c>
    </row>
    <row r="45" spans="1:30" ht="20.100000000000001" customHeight="1" thickBot="1" x14ac:dyDescent="0.25">
      <c r="B45" s="84" t="s">
        <v>15</v>
      </c>
      <c r="C45" s="156" t="s">
        <v>69</v>
      </c>
      <c r="D45" s="156"/>
      <c r="E45" s="156"/>
      <c r="F45" s="156"/>
      <c r="G45" s="156"/>
      <c r="H45" s="156"/>
      <c r="I45" s="82"/>
      <c r="J45" s="81"/>
      <c r="K45" s="171" t="s">
        <v>73</v>
      </c>
      <c r="L45" s="172"/>
      <c r="M45" s="173"/>
      <c r="N45" s="97">
        <f>SUM(N43,N44)</f>
        <v>0</v>
      </c>
      <c r="O45" s="98">
        <f>SUM(O43:O44)</f>
        <v>0</v>
      </c>
      <c r="P45" s="98">
        <f>SUM(P43,P44)</f>
        <v>0</v>
      </c>
      <c r="Q45" s="60">
        <f>SUM(Q43,Q44)</f>
        <v>0</v>
      </c>
      <c r="R45" s="61">
        <f>SUM(R43:R44)</f>
        <v>0</v>
      </c>
      <c r="S45" s="119" t="str">
        <f>IFERROR((R45/N45)," ")</f>
        <v xml:space="preserve"> </v>
      </c>
      <c r="T45" s="119" t="str">
        <f>IFERROR((R45/P45)," ")</f>
        <v xml:space="preserve"> </v>
      </c>
      <c r="U45" s="120" t="s">
        <v>80</v>
      </c>
    </row>
    <row r="46" spans="1:30" ht="20.100000000000001" customHeight="1" x14ac:dyDescent="0.2">
      <c r="B46" s="3"/>
      <c r="C46" s="82"/>
      <c r="D46" s="82"/>
      <c r="E46" s="82"/>
      <c r="F46" s="82"/>
      <c r="G46" s="82"/>
      <c r="H46" s="82"/>
      <c r="I46" s="82"/>
      <c r="J46" s="85"/>
      <c r="K46" s="43"/>
      <c r="L46" s="43"/>
      <c r="M46" s="43"/>
      <c r="N46" s="42"/>
      <c r="O46" s="42"/>
      <c r="P46" s="42"/>
      <c r="Q46" s="45"/>
      <c r="R46" s="41"/>
      <c r="S46" s="40"/>
      <c r="T46" s="69"/>
      <c r="U46" s="86"/>
    </row>
    <row r="47" spans="1:30" ht="18" customHeight="1" x14ac:dyDescent="0.2">
      <c r="A47" s="67"/>
      <c r="B47" s="68"/>
      <c r="C47" s="72"/>
      <c r="D47" s="72"/>
      <c r="E47" s="72"/>
      <c r="F47" s="72"/>
      <c r="G47" s="72"/>
      <c r="H47" s="69"/>
      <c r="I47" s="69"/>
      <c r="J47" s="69"/>
      <c r="K47" s="69"/>
      <c r="L47" s="72"/>
      <c r="M47" s="72"/>
      <c r="N47" s="72"/>
      <c r="O47" s="72"/>
      <c r="P47" s="72"/>
      <c r="Q47" s="69"/>
      <c r="R47" s="70"/>
      <c r="U47" s="5"/>
    </row>
    <row r="48" spans="1:30" x14ac:dyDescent="0.2">
      <c r="A48" s="67"/>
      <c r="B48" s="68"/>
      <c r="C48" s="71"/>
      <c r="D48" s="71"/>
      <c r="E48" s="71"/>
      <c r="F48" s="71"/>
      <c r="G48" s="71"/>
      <c r="H48" s="69"/>
      <c r="I48" s="69"/>
      <c r="J48" s="69"/>
      <c r="K48" s="69"/>
      <c r="L48" s="71"/>
      <c r="M48" s="71"/>
      <c r="N48" s="71"/>
      <c r="O48" s="71"/>
      <c r="P48" s="71"/>
      <c r="Q48" s="6"/>
      <c r="R48" s="6"/>
      <c r="S48" s="69"/>
      <c r="T48" s="69"/>
      <c r="U48" s="68"/>
    </row>
    <row r="49" spans="1:21" x14ac:dyDescent="0.2">
      <c r="A49" s="67"/>
      <c r="B49" s="68"/>
      <c r="H49" s="69"/>
      <c r="I49" s="69"/>
      <c r="J49" s="69"/>
      <c r="K49" s="69"/>
      <c r="Q49" s="6"/>
      <c r="R49" s="6"/>
      <c r="S49" s="69"/>
      <c r="T49" s="69"/>
      <c r="U49" s="68"/>
    </row>
    <row r="50" spans="1:21" ht="12.75" customHeight="1" x14ac:dyDescent="0.2"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</row>
    <row r="51" spans="1:21" ht="12.75" customHeight="1" x14ac:dyDescent="0.2"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</row>
    <row r="52" spans="1:21" ht="12.75" customHeight="1" x14ac:dyDescent="0.2"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</row>
    <row r="53" spans="1:21" ht="14.25" x14ac:dyDescent="0.2"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</row>
    <row r="54" spans="1:21" ht="14.25" x14ac:dyDescent="0.2">
      <c r="B54" s="66"/>
      <c r="C54" s="66" t="s">
        <v>0</v>
      </c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</row>
    <row r="55" spans="1:21" ht="14.25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</row>
    <row r="56" spans="1:21" ht="14.25" x14ac:dyDescent="0.2"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</row>
    <row r="57" spans="1:21" ht="14.25" x14ac:dyDescent="0.2"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</row>
    <row r="58" spans="1:21" ht="14.25" x14ac:dyDescent="0.2"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</row>
    <row r="59" spans="1:21" ht="14.25" x14ac:dyDescent="0.2"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</row>
    <row r="60" spans="1:21" ht="14.25" x14ac:dyDescent="0.2"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</row>
  </sheetData>
  <sheetProtection algorithmName="SHA-512" hashValue="0So2Ipej50vKFsxTNcRkVElpzwP61YHlqnsD3IGowIUMONVaCDPVMXjifd685urKYEql/IzQb9TpZSuOkbLApw==" saltValue="54QLROizoTNdg7n6TiUHYA==" spinCount="100000" sheet="1" objects="1" scenarios="1"/>
  <protectedRanges>
    <protectedRange sqref="F13" name="vertrek"/>
    <protectedRange sqref="J4:N5" name="kop2"/>
    <protectedRange sqref="E4:G5" name="kop1"/>
    <protectedRange sqref="C13:E38 G13:G38" name="DatumReis"/>
    <protectedRange sqref="H13 J13:M38" name="Brandstof"/>
    <protectedRange sqref="O13:Q38" name="transportprestatie"/>
  </protectedRanges>
  <mergeCells count="148">
    <mergeCell ref="C29:D29"/>
    <mergeCell ref="C30:D30"/>
    <mergeCell ref="C45:H45"/>
    <mergeCell ref="J19:K19"/>
    <mergeCell ref="J17:K17"/>
    <mergeCell ref="J18:K18"/>
    <mergeCell ref="L37:M37"/>
    <mergeCell ref="L38:M38"/>
    <mergeCell ref="H37:I37"/>
    <mergeCell ref="H38:I38"/>
    <mergeCell ref="J38:K38"/>
    <mergeCell ref="H19:I19"/>
    <mergeCell ref="H17:I17"/>
    <mergeCell ref="H18:I18"/>
    <mergeCell ref="H23:I23"/>
    <mergeCell ref="J24:K24"/>
    <mergeCell ref="H24:I24"/>
    <mergeCell ref="H25:I25"/>
    <mergeCell ref="H26:I26"/>
    <mergeCell ref="J33:K33"/>
    <mergeCell ref="L35:M35"/>
    <mergeCell ref="L36:M36"/>
    <mergeCell ref="J37:K37"/>
    <mergeCell ref="L34:M34"/>
    <mergeCell ref="C22:D22"/>
    <mergeCell ref="J20:K20"/>
    <mergeCell ref="J22:K22"/>
    <mergeCell ref="J23:K23"/>
    <mergeCell ref="L24:M24"/>
    <mergeCell ref="L21:M21"/>
    <mergeCell ref="L22:M22"/>
    <mergeCell ref="L20:M20"/>
    <mergeCell ref="H20:I20"/>
    <mergeCell ref="L23:M23"/>
    <mergeCell ref="J21:K21"/>
    <mergeCell ref="H21:I21"/>
    <mergeCell ref="H22:I22"/>
    <mergeCell ref="S7:U7"/>
    <mergeCell ref="O7:R7"/>
    <mergeCell ref="H7:N7"/>
    <mergeCell ref="J13:K13"/>
    <mergeCell ref="J14:K14"/>
    <mergeCell ref="J15:K15"/>
    <mergeCell ref="J16:K16"/>
    <mergeCell ref="L14:M14"/>
    <mergeCell ref="L15:M15"/>
    <mergeCell ref="L16:M16"/>
    <mergeCell ref="L10:M10"/>
    <mergeCell ref="L11:M11"/>
    <mergeCell ref="L13:M13"/>
    <mergeCell ref="L9:M9"/>
    <mergeCell ref="H8:I8"/>
    <mergeCell ref="H10:I10"/>
    <mergeCell ref="H11:I11"/>
    <mergeCell ref="H13:I13"/>
    <mergeCell ref="H14:I14"/>
    <mergeCell ref="H15:I15"/>
    <mergeCell ref="H16:I16"/>
    <mergeCell ref="H9:I9"/>
    <mergeCell ref="S12:U12"/>
    <mergeCell ref="H12:I12"/>
    <mergeCell ref="B2:N2"/>
    <mergeCell ref="E4:G4"/>
    <mergeCell ref="C13:D13"/>
    <mergeCell ref="C14:D14"/>
    <mergeCell ref="C15:D15"/>
    <mergeCell ref="C16:D16"/>
    <mergeCell ref="C17:D17"/>
    <mergeCell ref="C18:D18"/>
    <mergeCell ref="C19:D19"/>
    <mergeCell ref="L19:M19"/>
    <mergeCell ref="C11:D11"/>
    <mergeCell ref="B3:H3"/>
    <mergeCell ref="E7:G7"/>
    <mergeCell ref="B4:C4"/>
    <mergeCell ref="B5:C5"/>
    <mergeCell ref="E5:G5"/>
    <mergeCell ref="C10:D10"/>
    <mergeCell ref="J8:K8"/>
    <mergeCell ref="J10:K10"/>
    <mergeCell ref="J11:K11"/>
    <mergeCell ref="J4:N4"/>
    <mergeCell ref="L8:M8"/>
    <mergeCell ref="L17:M17"/>
    <mergeCell ref="L18:M18"/>
    <mergeCell ref="C31:D31"/>
    <mergeCell ref="H31:I31"/>
    <mergeCell ref="H27:I27"/>
    <mergeCell ref="H28:I28"/>
    <mergeCell ref="J28:K28"/>
    <mergeCell ref="J27:K27"/>
    <mergeCell ref="L29:M29"/>
    <mergeCell ref="R41:U41"/>
    <mergeCell ref="K45:M45"/>
    <mergeCell ref="K43:M43"/>
    <mergeCell ref="K44:M44"/>
    <mergeCell ref="K41:M42"/>
    <mergeCell ref="C42:H42"/>
    <mergeCell ref="C39:E39"/>
    <mergeCell ref="C40:E40"/>
    <mergeCell ref="C43:H44"/>
    <mergeCell ref="K40:M40"/>
    <mergeCell ref="H32:I32"/>
    <mergeCell ref="L30:M30"/>
    <mergeCell ref="L31:M31"/>
    <mergeCell ref="L27:M27"/>
    <mergeCell ref="L28:M28"/>
    <mergeCell ref="C27:D27"/>
    <mergeCell ref="C28:D28"/>
    <mergeCell ref="J12:K12"/>
    <mergeCell ref="L12:M12"/>
    <mergeCell ref="J34:K34"/>
    <mergeCell ref="J35:K35"/>
    <mergeCell ref="J36:K36"/>
    <mergeCell ref="J29:K29"/>
    <mergeCell ref="J30:K30"/>
    <mergeCell ref="J31:K31"/>
    <mergeCell ref="J32:K32"/>
    <mergeCell ref="L32:M32"/>
    <mergeCell ref="L33:M33"/>
    <mergeCell ref="L25:M25"/>
    <mergeCell ref="L26:M26"/>
    <mergeCell ref="J25:K25"/>
    <mergeCell ref="J26:K26"/>
    <mergeCell ref="C12:D12"/>
    <mergeCell ref="E8:E11"/>
    <mergeCell ref="F8:F11"/>
    <mergeCell ref="G8:G11"/>
    <mergeCell ref="C41:I41"/>
    <mergeCell ref="C23:D23"/>
    <mergeCell ref="C35:D35"/>
    <mergeCell ref="C36:D36"/>
    <mergeCell ref="H34:I34"/>
    <mergeCell ref="H35:I35"/>
    <mergeCell ref="H36:I36"/>
    <mergeCell ref="H29:I29"/>
    <mergeCell ref="H30:I30"/>
    <mergeCell ref="C32:D32"/>
    <mergeCell ref="C33:D33"/>
    <mergeCell ref="C24:D24"/>
    <mergeCell ref="C25:D25"/>
    <mergeCell ref="C26:D26"/>
    <mergeCell ref="C37:D37"/>
    <mergeCell ref="C38:D38"/>
    <mergeCell ref="C34:D34"/>
    <mergeCell ref="H33:I33"/>
    <mergeCell ref="C20:D20"/>
    <mergeCell ref="C21:D21"/>
  </mergeCells>
  <conditionalFormatting sqref="O43:O46 N13:N38">
    <cfRule type="cellIs" dxfId="59" priority="66" operator="equal">
      <formula>0</formula>
    </cfRule>
    <cfRule type="cellIs" dxfId="58" priority="67" operator="equal">
      <formula>0</formula>
    </cfRule>
  </conditionalFormatting>
  <conditionalFormatting sqref="R13:R38">
    <cfRule type="cellIs" dxfId="57" priority="65" stopIfTrue="1" operator="equal">
      <formula>0</formula>
    </cfRule>
  </conditionalFormatting>
  <conditionalFormatting sqref="S13:S38">
    <cfRule type="cellIs" dxfId="56" priority="55" operator="equal">
      <formula>0</formula>
    </cfRule>
  </conditionalFormatting>
  <conditionalFormatting sqref="R13:R38">
    <cfRule type="cellIs" dxfId="55" priority="54" operator="equal">
      <formula>FALSE</formula>
    </cfRule>
  </conditionalFormatting>
  <conditionalFormatting sqref="T13:U38 R13:R38">
    <cfRule type="expression" dxfId="54" priority="50">
      <formula>$E13="Empty"</formula>
    </cfRule>
  </conditionalFormatting>
  <conditionalFormatting sqref="N43">
    <cfRule type="cellIs" dxfId="53" priority="36" operator="equal">
      <formula>0</formula>
    </cfRule>
    <cfRule type="cellIs" dxfId="52" priority="37" operator="equal">
      <formula>0</formula>
    </cfRule>
  </conditionalFormatting>
  <conditionalFormatting sqref="N44">
    <cfRule type="cellIs" dxfId="51" priority="34" operator="equal">
      <formula>0</formula>
    </cfRule>
    <cfRule type="cellIs" dxfId="50" priority="35" operator="equal">
      <formula>0</formula>
    </cfRule>
  </conditionalFormatting>
  <conditionalFormatting sqref="N45:N46">
    <cfRule type="cellIs" dxfId="49" priority="30" operator="equal">
      <formula>0</formula>
    </cfRule>
    <cfRule type="cellIs" dxfId="48" priority="31" operator="equal">
      <formula>0</formula>
    </cfRule>
  </conditionalFormatting>
  <conditionalFormatting sqref="F53 F59:F1048576 F1:F8 F13:F38">
    <cfRule type="cellIs" dxfId="47" priority="28" operator="equal">
      <formula>0</formula>
    </cfRule>
  </conditionalFormatting>
  <conditionalFormatting sqref="E13:E38">
    <cfRule type="cellIs" dxfId="46" priority="27" operator="equal">
      <formula>0</formula>
    </cfRule>
  </conditionalFormatting>
  <conditionalFormatting sqref="G14:G37">
    <cfRule type="cellIs" dxfId="45" priority="26" operator="equal">
      <formula>0</formula>
    </cfRule>
  </conditionalFormatting>
  <conditionalFormatting sqref="O13:O38">
    <cfRule type="cellIs" dxfId="44" priority="21" stopIfTrue="1" operator="equal">
      <formula>0</formula>
    </cfRule>
  </conditionalFormatting>
  <conditionalFormatting sqref="O13:O38">
    <cfRule type="cellIs" dxfId="43" priority="20" operator="equal">
      <formula>FALSE</formula>
    </cfRule>
  </conditionalFormatting>
  <conditionalFormatting sqref="O13:O38">
    <cfRule type="cellIs" dxfId="42" priority="18" operator="equal">
      <formula>0</formula>
    </cfRule>
    <cfRule type="expression" dxfId="41" priority="19" stopIfTrue="1">
      <formula>$E13="Loaded"</formula>
    </cfRule>
  </conditionalFormatting>
  <conditionalFormatting sqref="O38">
    <cfRule type="cellIs" dxfId="40" priority="17" operator="equal">
      <formula>FALSE</formula>
    </cfRule>
  </conditionalFormatting>
  <conditionalFormatting sqref="P14 P27">
    <cfRule type="cellIs" dxfId="39" priority="16" stopIfTrue="1" operator="equal">
      <formula>0</formula>
    </cfRule>
  </conditionalFormatting>
  <conditionalFormatting sqref="P13:P38">
    <cfRule type="cellIs" dxfId="38" priority="15" operator="equal">
      <formula>FALSE</formula>
    </cfRule>
  </conditionalFormatting>
  <conditionalFormatting sqref="P13:P38">
    <cfRule type="cellIs" dxfId="37" priority="14" stopIfTrue="1" operator="equal">
      <formula>0</formula>
    </cfRule>
  </conditionalFormatting>
  <conditionalFormatting sqref="P13:P38">
    <cfRule type="expression" dxfId="36" priority="13">
      <formula>$E13="Empty"</formula>
    </cfRule>
  </conditionalFormatting>
  <conditionalFormatting sqref="Q14:Q38">
    <cfRule type="cellIs" dxfId="35" priority="12" stopIfTrue="1" operator="equal">
      <formula>0</formula>
    </cfRule>
  </conditionalFormatting>
  <conditionalFormatting sqref="Q13:Q38">
    <cfRule type="cellIs" dxfId="34" priority="11" operator="equal">
      <formula>FALSE</formula>
    </cfRule>
  </conditionalFormatting>
  <conditionalFormatting sqref="Q13:Q38">
    <cfRule type="cellIs" dxfId="33" priority="10" stopIfTrue="1" operator="equal">
      <formula>0</formula>
    </cfRule>
  </conditionalFormatting>
  <conditionalFormatting sqref="Q13:Q38">
    <cfRule type="expression" dxfId="32" priority="9">
      <formula>$E13="Empty"</formula>
    </cfRule>
  </conditionalFormatting>
  <conditionalFormatting sqref="H12">
    <cfRule type="cellIs" dxfId="31" priority="8" operator="equal">
      <formula>0</formula>
    </cfRule>
  </conditionalFormatting>
  <conditionalFormatting sqref="F12">
    <cfRule type="cellIs" dxfId="30" priority="7" operator="equal">
      <formula>0</formula>
    </cfRule>
  </conditionalFormatting>
  <conditionalFormatting sqref="V1:AD1048576">
    <cfRule type="cellIs" dxfId="29" priority="6" operator="equal">
      <formula>FALSE</formula>
    </cfRule>
  </conditionalFormatting>
  <conditionalFormatting sqref="N5">
    <cfRule type="cellIs" dxfId="28" priority="5" operator="equal">
      <formula>0</formula>
    </cfRule>
  </conditionalFormatting>
  <conditionalFormatting sqref="N14:N38">
    <cfRule type="cellIs" dxfId="27" priority="4" operator="equal">
      <formula>FALSE</formula>
    </cfRule>
  </conditionalFormatting>
  <dataValidations count="6">
    <dataValidation type="list" allowBlank="1" showInputMessage="1" showErrorMessage="1" sqref="J5" xr:uid="{ADDF3301-1669-48AA-8FD6-EFA7872FADA5}">
      <formula1>"Diesel (fossil),GTL"</formula1>
    </dataValidation>
    <dataValidation type="custom" allowBlank="1" showInputMessage="1" showErrorMessage="1" errorTitle="Let op" error="Bij &quot;Type&quot; is Empty ingevuld. Daarom hoeft deze niet ingevuld te worden. " sqref="T13:U38" xr:uid="{49C5FA64-F331-4C92-A58B-45E88B717566}">
      <formula1>$E13="Leeg"</formula1>
    </dataValidation>
    <dataValidation type="list" allowBlank="1" showInputMessage="1" showErrorMessage="1" sqref="E13:E38" xr:uid="{02EA7791-D333-49F5-AD3C-F754CACE42F9}">
      <formula1>"Empty,Loaded"</formula1>
    </dataValidation>
    <dataValidation type="custom" allowBlank="1" showInputMessage="1" showErrorMessage="1" errorTitle="Let op" error="Bij 'Type' is 'Leeg' ingevuld. Daarom hoeft deze kolom niet ingevuld te worden. " sqref="R13:R38" xr:uid="{76B415C9-A2A8-2A43-B849-DDC16743EADD}">
      <formula1>$E13="Geladen"</formula1>
    </dataValidation>
    <dataValidation type="custom" allowBlank="1" showInputMessage="1" showErrorMessage="1" error="For 'Type', 'Loaded' is filled in. Therefore, there is no need to fill in this column. " sqref="O13:O38" xr:uid="{0BD7B426-8095-43ED-99AA-1DC25CFE31EB}">
      <formula1>$E13="Empty"</formula1>
    </dataValidation>
    <dataValidation type="custom" allowBlank="1" showInputMessage="1" showErrorMessage="1" errorTitle="Let op" error="For 'Type', 'Empty' is filled in. Therefore, there is no need to fill in this column. " sqref="P13:Q38" xr:uid="{8B5FA527-A15D-43A9-992F-B43E2CA59287}">
      <formula1>$E13="Loaded"</formula1>
    </dataValidation>
  </dataValidations>
  <pageMargins left="0.23622047244094491" right="0.23622047244094491" top="0.39370078740157483" bottom="0.74803149606299213" header="0.31496062992125984" footer="0.31496062992125984"/>
  <pageSetup paperSize="8" scale="90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238C-572D-417D-9806-DC42DFFF88D7}">
  <sheetPr>
    <pageSetUpPr fitToPage="1"/>
  </sheetPr>
  <dimension ref="A1:AG51"/>
  <sheetViews>
    <sheetView showGridLines="0" showZeros="0" zoomScaleNormal="100" zoomScaleSheetLayoutView="100" workbookViewId="0">
      <selection activeCell="N56" sqref="N56"/>
    </sheetView>
  </sheetViews>
  <sheetFormatPr defaultColWidth="9.140625" defaultRowHeight="12.75" x14ac:dyDescent="0.2"/>
  <cols>
    <col min="1" max="1" width="6.28515625" style="3" customWidth="1"/>
    <col min="2" max="2" width="6.28515625" style="6" customWidth="1"/>
    <col min="3" max="3" width="9.140625" style="5" customWidth="1"/>
    <col min="4" max="4" width="1.7109375" style="5" customWidth="1"/>
    <col min="5" max="7" width="20.7109375" style="5" customWidth="1"/>
    <col min="8" max="8" width="13.7109375" style="5" customWidth="1"/>
    <col min="9" max="9" width="1.7109375" style="5" customWidth="1"/>
    <col min="10" max="10" width="13.7109375" style="5" customWidth="1"/>
    <col min="11" max="11" width="1.7109375" style="5" customWidth="1"/>
    <col min="12" max="13" width="7.7109375" style="5" customWidth="1"/>
    <col min="14" max="14" width="14.7109375" style="5" customWidth="1"/>
    <col min="15" max="20" width="11.7109375" style="5" customWidth="1"/>
    <col min="21" max="21" width="11.7109375" style="6" customWidth="1"/>
    <col min="22" max="23" width="11.7109375" style="128" hidden="1" customWidth="1"/>
    <col min="24" max="27" width="15.7109375" style="128" hidden="1" customWidth="1"/>
    <col min="28" max="28" width="0" style="128" hidden="1" customWidth="1"/>
    <col min="29" max="30" width="0" style="133" hidden="1" customWidth="1"/>
    <col min="31" max="31" width="0" style="6" hidden="1" customWidth="1"/>
    <col min="32" max="16384" width="9.140625" style="6"/>
  </cols>
  <sheetData>
    <row r="1" spans="1:33" ht="20.100000000000001" customHeight="1" x14ac:dyDescent="0.2">
      <c r="B1" s="3" t="s">
        <v>0</v>
      </c>
      <c r="C1" s="4" t="s">
        <v>0</v>
      </c>
      <c r="D1" s="4"/>
      <c r="E1" s="4"/>
      <c r="F1" s="4"/>
      <c r="G1" s="4"/>
      <c r="H1" s="4"/>
      <c r="I1" s="4"/>
      <c r="J1" s="4" t="s">
        <v>0</v>
      </c>
      <c r="K1" s="4"/>
      <c r="L1" s="4"/>
      <c r="M1" s="4" t="s">
        <v>0</v>
      </c>
      <c r="N1" s="4" t="s">
        <v>0</v>
      </c>
      <c r="O1" s="4"/>
      <c r="P1" s="4"/>
      <c r="Q1" s="4"/>
      <c r="R1" s="4"/>
      <c r="S1" s="4"/>
      <c r="T1" s="4"/>
      <c r="U1" s="3"/>
    </row>
    <row r="2" spans="1:33" ht="20.100000000000001" customHeight="1" x14ac:dyDescent="0.2">
      <c r="B2" s="188" t="s">
        <v>61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4" t="s">
        <v>0</v>
      </c>
      <c r="P2" s="4"/>
      <c r="Q2" s="4"/>
      <c r="R2" s="4"/>
      <c r="S2" s="4"/>
      <c r="T2" s="4"/>
      <c r="U2" s="3"/>
    </row>
    <row r="3" spans="1:33" ht="20.100000000000001" customHeight="1" x14ac:dyDescent="0.2">
      <c r="B3" s="195"/>
      <c r="C3" s="195"/>
      <c r="D3" s="195"/>
      <c r="E3" s="195"/>
      <c r="F3" s="195"/>
      <c r="G3" s="195"/>
      <c r="H3" s="195"/>
      <c r="I3" s="4"/>
      <c r="J3" s="4" t="s">
        <v>0</v>
      </c>
      <c r="K3" s="4"/>
      <c r="L3" s="4"/>
      <c r="M3" s="4"/>
      <c r="N3" s="4"/>
      <c r="O3" s="4"/>
      <c r="P3" s="4"/>
      <c r="Q3" s="4"/>
      <c r="R3" s="4"/>
      <c r="S3" s="4"/>
      <c r="T3" s="4"/>
      <c r="U3" s="3"/>
    </row>
    <row r="4" spans="1:33" s="7" customFormat="1" ht="20.100000000000001" customHeight="1" x14ac:dyDescent="0.2">
      <c r="A4" s="2"/>
      <c r="B4" s="199" t="s">
        <v>63</v>
      </c>
      <c r="C4" s="199" t="s">
        <v>2</v>
      </c>
      <c r="D4" s="15" t="s">
        <v>1</v>
      </c>
      <c r="E4" s="189"/>
      <c r="F4" s="189"/>
      <c r="G4" s="189"/>
      <c r="H4" s="16" t="s">
        <v>13</v>
      </c>
      <c r="I4" s="10" t="s">
        <v>1</v>
      </c>
      <c r="J4" s="209"/>
      <c r="K4" s="209"/>
      <c r="L4" s="209"/>
      <c r="M4" s="209"/>
      <c r="N4" s="209"/>
      <c r="O4" s="2"/>
      <c r="P4" s="1"/>
      <c r="Q4" s="1"/>
      <c r="R4" s="1"/>
      <c r="S4" s="2"/>
      <c r="T4" s="1"/>
      <c r="U4" s="2"/>
      <c r="V4" s="129"/>
      <c r="W4" s="129"/>
      <c r="X4" s="129"/>
      <c r="Y4" s="129"/>
      <c r="Z4" s="129"/>
      <c r="AA4" s="129"/>
      <c r="AB4" s="129"/>
      <c r="AC4" s="134"/>
      <c r="AD4" s="134"/>
    </row>
    <row r="5" spans="1:33" s="7" customFormat="1" ht="20.100000000000001" customHeight="1" x14ac:dyDescent="0.2">
      <c r="A5" s="2"/>
      <c r="B5" s="200" t="s">
        <v>62</v>
      </c>
      <c r="C5" s="200" t="s">
        <v>12</v>
      </c>
      <c r="D5" s="15" t="s">
        <v>1</v>
      </c>
      <c r="E5" s="201"/>
      <c r="F5" s="201"/>
      <c r="G5" s="201"/>
      <c r="H5" s="16" t="s">
        <v>64</v>
      </c>
      <c r="I5" s="10" t="s">
        <v>1</v>
      </c>
      <c r="J5" s="38"/>
      <c r="K5" s="18" t="s">
        <v>14</v>
      </c>
      <c r="L5" s="17">
        <f>IF(J5="Diesel (fossiele)",2.657,2.471)</f>
        <v>2.4710000000000001</v>
      </c>
      <c r="M5" s="127" t="s">
        <v>21</v>
      </c>
      <c r="N5" s="127"/>
      <c r="O5" s="2"/>
      <c r="P5" s="121"/>
      <c r="Q5" s="1"/>
      <c r="R5" s="1"/>
      <c r="S5" s="1"/>
      <c r="T5" s="1"/>
      <c r="U5" s="2"/>
      <c r="V5" s="129"/>
      <c r="W5" s="129"/>
      <c r="X5" s="129"/>
      <c r="Y5" s="129"/>
      <c r="Z5" s="129"/>
      <c r="AA5" s="129"/>
      <c r="AB5" s="129"/>
      <c r="AC5" s="134"/>
      <c r="AD5" s="134"/>
    </row>
    <row r="6" spans="1:33" s="7" customFormat="1" ht="20.100000000000001" customHeight="1" thickBot="1" x14ac:dyDescent="0.25">
      <c r="A6" s="2"/>
      <c r="B6" s="11"/>
      <c r="C6" s="11"/>
      <c r="D6" s="4"/>
      <c r="E6" s="4"/>
      <c r="F6" s="4"/>
      <c r="G6" s="4"/>
      <c r="H6" s="10"/>
      <c r="I6" s="4"/>
      <c r="J6" s="4"/>
      <c r="K6" s="4"/>
      <c r="L6" s="4"/>
      <c r="M6" s="1"/>
      <c r="N6" s="1"/>
      <c r="O6" s="1"/>
      <c r="P6" s="1"/>
      <c r="Q6" s="1"/>
      <c r="R6" s="1"/>
      <c r="S6" s="1"/>
      <c r="T6" s="1"/>
      <c r="U6" s="2"/>
      <c r="V6" s="129"/>
      <c r="W6" s="129"/>
      <c r="X6" s="129"/>
      <c r="Y6" s="129"/>
      <c r="Z6" s="129"/>
      <c r="AA6" s="129"/>
      <c r="AB6" s="129"/>
      <c r="AC6" s="134"/>
      <c r="AD6" s="134"/>
    </row>
    <row r="7" spans="1:33" s="9" customFormat="1" ht="27" customHeight="1" x14ac:dyDescent="0.2">
      <c r="A7" s="13"/>
      <c r="C7" s="10"/>
      <c r="D7" s="10"/>
      <c r="E7" s="196" t="s">
        <v>58</v>
      </c>
      <c r="F7" s="197"/>
      <c r="G7" s="198"/>
      <c r="H7" s="196" t="s">
        <v>59</v>
      </c>
      <c r="I7" s="197"/>
      <c r="J7" s="197"/>
      <c r="K7" s="197"/>
      <c r="L7" s="197"/>
      <c r="M7" s="197"/>
      <c r="N7" s="198"/>
      <c r="O7" s="196" t="s">
        <v>60</v>
      </c>
      <c r="P7" s="197"/>
      <c r="Q7" s="197"/>
      <c r="R7" s="197"/>
      <c r="S7" s="196" t="s">
        <v>8</v>
      </c>
      <c r="T7" s="197"/>
      <c r="U7" s="198"/>
      <c r="V7" s="130"/>
      <c r="W7" s="130"/>
      <c r="X7" s="130"/>
      <c r="Y7" s="130"/>
      <c r="Z7" s="130"/>
      <c r="AA7" s="130"/>
      <c r="AB7" s="130"/>
      <c r="AC7" s="135"/>
      <c r="AD7" s="135"/>
    </row>
    <row r="8" spans="1:33" s="8" customFormat="1" ht="15" customHeight="1" x14ac:dyDescent="0.2">
      <c r="A8" s="1"/>
      <c r="B8" s="19"/>
      <c r="C8" s="19"/>
      <c r="D8" s="19"/>
      <c r="E8" s="147" t="s">
        <v>37</v>
      </c>
      <c r="F8" s="150" t="s">
        <v>39</v>
      </c>
      <c r="G8" s="153" t="s">
        <v>87</v>
      </c>
      <c r="H8" s="213" t="s">
        <v>3</v>
      </c>
      <c r="I8" s="204"/>
      <c r="J8" s="203" t="s">
        <v>4</v>
      </c>
      <c r="K8" s="204"/>
      <c r="L8" s="203" t="s">
        <v>5</v>
      </c>
      <c r="M8" s="204"/>
      <c r="N8" s="112" t="s">
        <v>18</v>
      </c>
      <c r="O8" s="113"/>
      <c r="P8" s="114" t="s">
        <v>10</v>
      </c>
      <c r="Q8" s="114" t="s">
        <v>11</v>
      </c>
      <c r="R8" s="122" t="s">
        <v>17</v>
      </c>
      <c r="S8" s="106" t="s">
        <v>0</v>
      </c>
      <c r="T8" s="145" t="s">
        <v>23</v>
      </c>
      <c r="U8" s="109" t="s">
        <v>24</v>
      </c>
      <c r="V8" s="129"/>
      <c r="W8" s="129"/>
      <c r="X8" s="129"/>
      <c r="Y8" s="129"/>
      <c r="Z8" s="129"/>
      <c r="AA8" s="129"/>
      <c r="AB8" s="129"/>
      <c r="AC8" s="129"/>
      <c r="AD8" s="129"/>
    </row>
    <row r="9" spans="1:33" s="8" customFormat="1" ht="15" customHeight="1" x14ac:dyDescent="0.2">
      <c r="A9" s="1"/>
      <c r="B9" s="19"/>
      <c r="C9" s="19"/>
      <c r="D9" s="19"/>
      <c r="E9" s="148"/>
      <c r="F9" s="151"/>
      <c r="G9" s="154"/>
      <c r="H9" s="214" t="s">
        <v>40</v>
      </c>
      <c r="I9" s="206"/>
      <c r="J9" s="89"/>
      <c r="K9" s="100"/>
      <c r="L9" s="205" t="s">
        <v>40</v>
      </c>
      <c r="M9" s="206"/>
      <c r="N9" s="101"/>
      <c r="O9" s="102"/>
      <c r="P9" s="104" t="s">
        <v>0</v>
      </c>
      <c r="Q9" s="104"/>
      <c r="R9" s="123" t="s">
        <v>91</v>
      </c>
      <c r="S9" s="107" t="s">
        <v>23</v>
      </c>
      <c r="T9" s="110" t="s">
        <v>52</v>
      </c>
      <c r="U9" s="26" t="s">
        <v>77</v>
      </c>
      <c r="V9" s="129"/>
      <c r="W9" s="129"/>
      <c r="X9" s="129"/>
      <c r="Y9" s="129"/>
      <c r="Z9" s="129"/>
      <c r="AA9" s="129"/>
      <c r="AB9" s="129"/>
      <c r="AC9" s="129"/>
      <c r="AD9" s="129"/>
    </row>
    <row r="10" spans="1:33" s="7" customFormat="1" ht="15" x14ac:dyDescent="0.2">
      <c r="A10" s="2"/>
      <c r="B10" s="19"/>
      <c r="C10" s="202"/>
      <c r="D10" s="202"/>
      <c r="E10" s="148"/>
      <c r="F10" s="151"/>
      <c r="G10" s="154"/>
      <c r="H10" s="214" t="s">
        <v>41</v>
      </c>
      <c r="I10" s="206"/>
      <c r="J10" s="205" t="s">
        <v>43</v>
      </c>
      <c r="K10" s="206"/>
      <c r="L10" s="205" t="s">
        <v>45</v>
      </c>
      <c r="M10" s="206"/>
      <c r="N10" s="87" t="s">
        <v>47</v>
      </c>
      <c r="O10" s="103" t="s">
        <v>19</v>
      </c>
      <c r="P10" s="104" t="s">
        <v>19</v>
      </c>
      <c r="Q10" s="104" t="s">
        <v>75</v>
      </c>
      <c r="R10" s="123" t="s">
        <v>16</v>
      </c>
      <c r="S10" s="107" t="s">
        <v>51</v>
      </c>
      <c r="T10" s="110" t="s">
        <v>92</v>
      </c>
      <c r="U10" s="26" t="s">
        <v>22</v>
      </c>
      <c r="V10" s="129"/>
      <c r="W10" s="129"/>
      <c r="X10" s="129"/>
      <c r="Y10" s="129"/>
      <c r="Z10" s="129"/>
      <c r="AA10" s="129"/>
      <c r="AB10" s="129"/>
      <c r="AC10" s="134"/>
      <c r="AD10" s="134"/>
    </row>
    <row r="11" spans="1:33" s="21" customFormat="1" ht="15" customHeight="1" thickBot="1" x14ac:dyDescent="0.25">
      <c r="A11" s="20"/>
      <c r="B11" s="19" t="s">
        <v>0</v>
      </c>
      <c r="C11" s="194" t="s">
        <v>0</v>
      </c>
      <c r="D11" s="194"/>
      <c r="E11" s="149"/>
      <c r="F11" s="152"/>
      <c r="G11" s="155"/>
      <c r="H11" s="215" t="s">
        <v>42</v>
      </c>
      <c r="I11" s="208"/>
      <c r="J11" s="207" t="s">
        <v>44</v>
      </c>
      <c r="K11" s="208"/>
      <c r="L11" s="205" t="s">
        <v>46</v>
      </c>
      <c r="M11" s="206"/>
      <c r="N11" s="87" t="s">
        <v>48</v>
      </c>
      <c r="O11" s="103" t="s">
        <v>49</v>
      </c>
      <c r="P11" s="104" t="s">
        <v>50</v>
      </c>
      <c r="Q11" s="105" t="s">
        <v>76</v>
      </c>
      <c r="R11" s="123" t="s">
        <v>20</v>
      </c>
      <c r="S11" s="108" t="s">
        <v>6</v>
      </c>
      <c r="T11" s="111" t="s">
        <v>6</v>
      </c>
      <c r="U11" s="26" t="s">
        <v>7</v>
      </c>
      <c r="V11" s="131"/>
      <c r="W11" s="131"/>
      <c r="X11" s="131"/>
      <c r="Y11" s="131"/>
      <c r="Z11" s="131"/>
      <c r="AA11" s="131"/>
      <c r="AB11" s="131"/>
      <c r="AC11" s="136"/>
      <c r="AD11" s="136"/>
    </row>
    <row r="12" spans="1:33" s="88" customFormat="1" ht="29.25" customHeight="1" thickBot="1" x14ac:dyDescent="0.25">
      <c r="B12" s="90" t="s">
        <v>9</v>
      </c>
      <c r="C12" s="146" t="s">
        <v>83</v>
      </c>
      <c r="D12" s="146"/>
      <c r="E12" s="93" t="s">
        <v>53</v>
      </c>
      <c r="F12" s="94" t="s">
        <v>54</v>
      </c>
      <c r="G12" s="91" t="s">
        <v>55</v>
      </c>
      <c r="H12" s="221" t="s">
        <v>56</v>
      </c>
      <c r="I12" s="222"/>
      <c r="J12" s="163" t="s">
        <v>55</v>
      </c>
      <c r="K12" s="164"/>
      <c r="L12" s="163" t="s">
        <v>55</v>
      </c>
      <c r="M12" s="164"/>
      <c r="N12" s="92" t="s">
        <v>57</v>
      </c>
      <c r="O12" s="139" t="s">
        <v>55</v>
      </c>
      <c r="P12" s="141" t="s">
        <v>55</v>
      </c>
      <c r="Q12" s="140" t="s">
        <v>55</v>
      </c>
      <c r="R12" s="138" t="s">
        <v>57</v>
      </c>
      <c r="S12" s="218" t="s">
        <v>57</v>
      </c>
      <c r="T12" s="219"/>
      <c r="U12" s="220"/>
      <c r="V12" s="132" t="s">
        <v>28</v>
      </c>
      <c r="W12" s="132" t="s">
        <v>29</v>
      </c>
      <c r="X12" s="132" t="s">
        <v>30</v>
      </c>
      <c r="Y12" s="132" t="s">
        <v>31</v>
      </c>
      <c r="Z12" s="132" t="s">
        <v>32</v>
      </c>
      <c r="AA12" s="132" t="s">
        <v>33</v>
      </c>
      <c r="AB12" s="132" t="s">
        <v>34</v>
      </c>
      <c r="AC12" s="137"/>
      <c r="AD12" s="137"/>
    </row>
    <row r="13" spans="1:33" s="7" customFormat="1" ht="21.95" customHeight="1" x14ac:dyDescent="0.2">
      <c r="A13" s="2"/>
      <c r="B13" s="33">
        <v>1</v>
      </c>
      <c r="C13" s="190"/>
      <c r="D13" s="191"/>
      <c r="E13" s="23"/>
      <c r="F13" s="27" t="s">
        <v>38</v>
      </c>
      <c r="G13" s="34"/>
      <c r="H13" s="216"/>
      <c r="I13" s="217"/>
      <c r="J13" s="210"/>
      <c r="K13" s="211"/>
      <c r="L13" s="212"/>
      <c r="M13" s="212"/>
      <c r="N13" s="32">
        <f t="shared" ref="N13:N38" si="0">H13+J13-L13</f>
        <v>0</v>
      </c>
      <c r="O13" s="53"/>
      <c r="P13" s="55"/>
      <c r="Q13" s="55"/>
      <c r="R13" s="124">
        <f>P13*Q13</f>
        <v>0</v>
      </c>
      <c r="S13" s="48">
        <f t="shared" ref="S13:S36" si="1">N13*$L$5</f>
        <v>0</v>
      </c>
      <c r="T13" s="49" t="str">
        <f t="shared" ref="T13:T38" si="2">IFERROR((S13/Q13)," ")</f>
        <v xml:space="preserve"> </v>
      </c>
      <c r="U13" s="50" t="str">
        <f t="shared" ref="U13:U24" si="3">IFERROR((S13/R13)*1000, "  ")</f>
        <v xml:space="preserve">  </v>
      </c>
      <c r="V13" s="129" t="b">
        <f t="shared" ref="V13:V38" si="4">_xlfn.ISFORMULA(F13)</f>
        <v>0</v>
      </c>
      <c r="W13" s="129" t="b">
        <f t="shared" ref="W13:W38" si="5">_xlfn.ISFORMULA(H13)</f>
        <v>0</v>
      </c>
      <c r="X13" s="129" t="b">
        <f>_xlfn.ISFORMULA(N13)</f>
        <v>1</v>
      </c>
      <c r="Y13" s="129" t="b">
        <f>_xlfn.ISFORMULA(R13)</f>
        <v>1</v>
      </c>
      <c r="Z13" s="129" t="b">
        <f>_xlfn.ISFORMULA(S13)</f>
        <v>1</v>
      </c>
      <c r="AA13" s="129" t="b">
        <f>_xlfn.ISFORMULA(T13)</f>
        <v>1</v>
      </c>
      <c r="AB13" s="129" t="b">
        <f>_xlfn.ISFORMULA(U13)</f>
        <v>1</v>
      </c>
      <c r="AC13" s="134"/>
      <c r="AD13" s="134"/>
    </row>
    <row r="14" spans="1:33" s="7" customFormat="1" ht="21.95" customHeight="1" x14ac:dyDescent="0.2">
      <c r="A14" s="2"/>
      <c r="B14" s="33">
        <v>2</v>
      </c>
      <c r="C14" s="192"/>
      <c r="D14" s="193"/>
      <c r="E14" s="24"/>
      <c r="F14" s="28">
        <f t="shared" ref="F14:F38" si="6">G13</f>
        <v>0</v>
      </c>
      <c r="G14" s="51"/>
      <c r="H14" s="159">
        <f>L13</f>
        <v>0</v>
      </c>
      <c r="I14" s="160"/>
      <c r="J14" s="165">
        <v>0</v>
      </c>
      <c r="K14" s="166"/>
      <c r="L14" s="167"/>
      <c r="M14" s="167"/>
      <c r="N14" s="35" t="b">
        <f>IF(L14&gt;0,H14+J14-L14)</f>
        <v>0</v>
      </c>
      <c r="O14" s="54"/>
      <c r="P14" s="56"/>
      <c r="Q14" s="56"/>
      <c r="R14" s="125">
        <f t="shared" ref="R14:R38" si="7">P14*Q14</f>
        <v>0</v>
      </c>
      <c r="S14" s="30">
        <f t="shared" si="1"/>
        <v>0</v>
      </c>
      <c r="T14" s="22" t="str">
        <f t="shared" si="2"/>
        <v xml:space="preserve"> </v>
      </c>
      <c r="U14" s="36" t="str">
        <f t="shared" si="3"/>
        <v xml:space="preserve">  </v>
      </c>
      <c r="V14" s="129" t="b">
        <f t="shared" si="4"/>
        <v>1</v>
      </c>
      <c r="W14" s="129" t="b">
        <f t="shared" si="5"/>
        <v>1</v>
      </c>
      <c r="X14" s="129" t="b">
        <f t="shared" ref="X14:X38" si="8">_xlfn.ISFORMULA(N14)</f>
        <v>1</v>
      </c>
      <c r="Y14" s="129" t="b">
        <f t="shared" ref="Y14:AB38" si="9">_xlfn.ISFORMULA(R14)</f>
        <v>1</v>
      </c>
      <c r="Z14" s="129" t="b">
        <f t="shared" si="9"/>
        <v>1</v>
      </c>
      <c r="AA14" s="129" t="b">
        <f t="shared" si="9"/>
        <v>1</v>
      </c>
      <c r="AB14" s="129" t="b">
        <f t="shared" si="9"/>
        <v>1</v>
      </c>
      <c r="AC14" s="134"/>
      <c r="AD14" s="134"/>
      <c r="AG14" s="7" t="s">
        <v>0</v>
      </c>
    </row>
    <row r="15" spans="1:33" s="7" customFormat="1" ht="21.95" customHeight="1" x14ac:dyDescent="0.2">
      <c r="A15" s="2"/>
      <c r="B15" s="24">
        <v>3</v>
      </c>
      <c r="C15" s="157"/>
      <c r="D15" s="158"/>
      <c r="E15" s="24"/>
      <c r="F15" s="28">
        <f t="shared" si="6"/>
        <v>0</v>
      </c>
      <c r="G15" s="51"/>
      <c r="H15" s="159">
        <f t="shared" ref="H15:H38" si="10">L14</f>
        <v>0</v>
      </c>
      <c r="I15" s="160"/>
      <c r="J15" s="165"/>
      <c r="K15" s="166"/>
      <c r="L15" s="167"/>
      <c r="M15" s="167"/>
      <c r="N15" s="35">
        <f t="shared" si="0"/>
        <v>0</v>
      </c>
      <c r="O15" s="54"/>
      <c r="P15" s="56"/>
      <c r="Q15" s="56"/>
      <c r="R15" s="125">
        <f t="shared" si="7"/>
        <v>0</v>
      </c>
      <c r="S15" s="30">
        <f t="shared" si="1"/>
        <v>0</v>
      </c>
      <c r="T15" s="22" t="str">
        <f t="shared" si="2"/>
        <v xml:space="preserve"> </v>
      </c>
      <c r="U15" s="36" t="str">
        <f t="shared" si="3"/>
        <v xml:space="preserve">  </v>
      </c>
      <c r="V15" s="129" t="b">
        <f t="shared" si="4"/>
        <v>1</v>
      </c>
      <c r="W15" s="129" t="b">
        <f t="shared" si="5"/>
        <v>1</v>
      </c>
      <c r="X15" s="129" t="b">
        <f t="shared" si="8"/>
        <v>1</v>
      </c>
      <c r="Y15" s="129" t="b">
        <f t="shared" si="9"/>
        <v>1</v>
      </c>
      <c r="Z15" s="129" t="b">
        <f t="shared" si="9"/>
        <v>1</v>
      </c>
      <c r="AA15" s="129" t="b">
        <f t="shared" si="9"/>
        <v>1</v>
      </c>
      <c r="AB15" s="129" t="b">
        <f t="shared" si="9"/>
        <v>1</v>
      </c>
      <c r="AC15" s="134"/>
      <c r="AD15" s="134"/>
    </row>
    <row r="16" spans="1:33" s="7" customFormat="1" ht="21.95" customHeight="1" x14ac:dyDescent="0.2">
      <c r="A16" s="2"/>
      <c r="B16" s="24">
        <v>4</v>
      </c>
      <c r="C16" s="157"/>
      <c r="D16" s="158"/>
      <c r="E16" s="24"/>
      <c r="F16" s="28">
        <f t="shared" si="6"/>
        <v>0</v>
      </c>
      <c r="G16" s="51"/>
      <c r="H16" s="159">
        <f t="shared" si="10"/>
        <v>0</v>
      </c>
      <c r="I16" s="160"/>
      <c r="J16" s="165"/>
      <c r="K16" s="166"/>
      <c r="L16" s="167"/>
      <c r="M16" s="167"/>
      <c r="N16" s="35">
        <f t="shared" si="0"/>
        <v>0</v>
      </c>
      <c r="O16" s="54"/>
      <c r="P16" s="56"/>
      <c r="Q16" s="56"/>
      <c r="R16" s="125">
        <f t="shared" si="7"/>
        <v>0</v>
      </c>
      <c r="S16" s="30">
        <f t="shared" si="1"/>
        <v>0</v>
      </c>
      <c r="T16" s="22" t="str">
        <f t="shared" si="2"/>
        <v xml:space="preserve"> </v>
      </c>
      <c r="U16" s="36" t="str">
        <f t="shared" si="3"/>
        <v xml:space="preserve">  </v>
      </c>
      <c r="V16" s="129" t="b">
        <f t="shared" si="4"/>
        <v>1</v>
      </c>
      <c r="W16" s="129" t="b">
        <f t="shared" si="5"/>
        <v>1</v>
      </c>
      <c r="X16" s="129" t="b">
        <f t="shared" si="8"/>
        <v>1</v>
      </c>
      <c r="Y16" s="129" t="b">
        <f t="shared" si="9"/>
        <v>1</v>
      </c>
      <c r="Z16" s="129" t="b">
        <f t="shared" si="9"/>
        <v>1</v>
      </c>
      <c r="AA16" s="129" t="b">
        <f t="shared" si="9"/>
        <v>1</v>
      </c>
      <c r="AB16" s="129" t="b">
        <f t="shared" si="9"/>
        <v>1</v>
      </c>
      <c r="AC16" s="134"/>
      <c r="AD16" s="134"/>
    </row>
    <row r="17" spans="1:30" s="7" customFormat="1" ht="21.95" customHeight="1" x14ac:dyDescent="0.2">
      <c r="A17" s="2"/>
      <c r="B17" s="24">
        <v>5</v>
      </c>
      <c r="C17" s="157"/>
      <c r="D17" s="158"/>
      <c r="E17" s="24"/>
      <c r="F17" s="28">
        <f t="shared" si="6"/>
        <v>0</v>
      </c>
      <c r="G17" s="51"/>
      <c r="H17" s="159">
        <f t="shared" si="10"/>
        <v>0</v>
      </c>
      <c r="I17" s="160"/>
      <c r="J17" s="165"/>
      <c r="K17" s="166"/>
      <c r="L17" s="167"/>
      <c r="M17" s="167"/>
      <c r="N17" s="35">
        <f t="shared" si="0"/>
        <v>0</v>
      </c>
      <c r="O17" s="54"/>
      <c r="P17" s="56"/>
      <c r="Q17" s="56"/>
      <c r="R17" s="125">
        <f t="shared" si="7"/>
        <v>0</v>
      </c>
      <c r="S17" s="30">
        <f t="shared" si="1"/>
        <v>0</v>
      </c>
      <c r="T17" s="22" t="str">
        <f t="shared" si="2"/>
        <v xml:space="preserve"> </v>
      </c>
      <c r="U17" s="36" t="str">
        <f t="shared" si="3"/>
        <v xml:space="preserve">  </v>
      </c>
      <c r="V17" s="129" t="b">
        <f t="shared" si="4"/>
        <v>1</v>
      </c>
      <c r="W17" s="129" t="b">
        <f t="shared" si="5"/>
        <v>1</v>
      </c>
      <c r="X17" s="129" t="b">
        <f t="shared" si="8"/>
        <v>1</v>
      </c>
      <c r="Y17" s="129" t="b">
        <f t="shared" si="9"/>
        <v>1</v>
      </c>
      <c r="Z17" s="129" t="b">
        <f t="shared" si="9"/>
        <v>1</v>
      </c>
      <c r="AA17" s="129" t="b">
        <f t="shared" si="9"/>
        <v>1</v>
      </c>
      <c r="AB17" s="129" t="b">
        <f t="shared" si="9"/>
        <v>1</v>
      </c>
      <c r="AC17" s="134"/>
      <c r="AD17" s="134"/>
    </row>
    <row r="18" spans="1:30" s="7" customFormat="1" ht="21.95" customHeight="1" x14ac:dyDescent="0.2">
      <c r="A18" s="2"/>
      <c r="B18" s="24">
        <v>6</v>
      </c>
      <c r="C18" s="157"/>
      <c r="D18" s="158"/>
      <c r="E18" s="24"/>
      <c r="F18" s="28">
        <f t="shared" si="6"/>
        <v>0</v>
      </c>
      <c r="G18" s="51"/>
      <c r="H18" s="159">
        <f t="shared" si="10"/>
        <v>0</v>
      </c>
      <c r="I18" s="160"/>
      <c r="J18" s="165"/>
      <c r="K18" s="166"/>
      <c r="L18" s="167"/>
      <c r="M18" s="167"/>
      <c r="N18" s="35">
        <f t="shared" si="0"/>
        <v>0</v>
      </c>
      <c r="O18" s="54"/>
      <c r="P18" s="56"/>
      <c r="Q18" s="56"/>
      <c r="R18" s="125">
        <f t="shared" si="7"/>
        <v>0</v>
      </c>
      <c r="S18" s="30">
        <f t="shared" si="1"/>
        <v>0</v>
      </c>
      <c r="T18" s="22" t="str">
        <f t="shared" si="2"/>
        <v xml:space="preserve"> </v>
      </c>
      <c r="U18" s="36" t="str">
        <f t="shared" si="3"/>
        <v xml:space="preserve">  </v>
      </c>
      <c r="V18" s="129" t="b">
        <f t="shared" si="4"/>
        <v>1</v>
      </c>
      <c r="W18" s="129" t="b">
        <f t="shared" si="5"/>
        <v>1</v>
      </c>
      <c r="X18" s="129" t="b">
        <f t="shared" si="8"/>
        <v>1</v>
      </c>
      <c r="Y18" s="129" t="b">
        <f t="shared" si="9"/>
        <v>1</v>
      </c>
      <c r="Z18" s="129" t="b">
        <f t="shared" si="9"/>
        <v>1</v>
      </c>
      <c r="AA18" s="129" t="b">
        <f t="shared" si="9"/>
        <v>1</v>
      </c>
      <c r="AB18" s="129" t="b">
        <f t="shared" si="9"/>
        <v>1</v>
      </c>
      <c r="AC18" s="134"/>
      <c r="AD18" s="134"/>
    </row>
    <row r="19" spans="1:30" s="7" customFormat="1" ht="21.95" customHeight="1" x14ac:dyDescent="0.2">
      <c r="A19" s="2"/>
      <c r="B19" s="24">
        <v>7</v>
      </c>
      <c r="C19" s="157"/>
      <c r="D19" s="158"/>
      <c r="E19" s="24"/>
      <c r="F19" s="28">
        <f t="shared" si="6"/>
        <v>0</v>
      </c>
      <c r="G19" s="51"/>
      <c r="H19" s="159">
        <f t="shared" si="10"/>
        <v>0</v>
      </c>
      <c r="I19" s="160"/>
      <c r="J19" s="165"/>
      <c r="K19" s="166"/>
      <c r="L19" s="167"/>
      <c r="M19" s="167"/>
      <c r="N19" s="35">
        <f t="shared" si="0"/>
        <v>0</v>
      </c>
      <c r="O19" s="54"/>
      <c r="P19" s="56"/>
      <c r="Q19" s="56"/>
      <c r="R19" s="125">
        <f t="shared" si="7"/>
        <v>0</v>
      </c>
      <c r="S19" s="30">
        <f t="shared" si="1"/>
        <v>0</v>
      </c>
      <c r="T19" s="22" t="str">
        <f t="shared" si="2"/>
        <v xml:space="preserve"> </v>
      </c>
      <c r="U19" s="36" t="str">
        <f t="shared" si="3"/>
        <v xml:space="preserve">  </v>
      </c>
      <c r="V19" s="129" t="b">
        <f t="shared" si="4"/>
        <v>1</v>
      </c>
      <c r="W19" s="129" t="b">
        <f t="shared" si="5"/>
        <v>1</v>
      </c>
      <c r="X19" s="129" t="b">
        <f t="shared" si="8"/>
        <v>1</v>
      </c>
      <c r="Y19" s="129" t="b">
        <f t="shared" si="9"/>
        <v>1</v>
      </c>
      <c r="Z19" s="129" t="b">
        <f t="shared" si="9"/>
        <v>1</v>
      </c>
      <c r="AA19" s="129" t="b">
        <f t="shared" si="9"/>
        <v>1</v>
      </c>
      <c r="AB19" s="129" t="b">
        <f t="shared" si="9"/>
        <v>1</v>
      </c>
      <c r="AC19" s="134"/>
      <c r="AD19" s="134"/>
    </row>
    <row r="20" spans="1:30" s="7" customFormat="1" ht="21.95" customHeight="1" x14ac:dyDescent="0.2">
      <c r="A20" s="2"/>
      <c r="B20" s="24">
        <v>8</v>
      </c>
      <c r="C20" s="157"/>
      <c r="D20" s="158"/>
      <c r="E20" s="24"/>
      <c r="F20" s="28">
        <f t="shared" si="6"/>
        <v>0</v>
      </c>
      <c r="G20" s="51"/>
      <c r="H20" s="159">
        <f t="shared" si="10"/>
        <v>0</v>
      </c>
      <c r="I20" s="160"/>
      <c r="J20" s="165"/>
      <c r="K20" s="166"/>
      <c r="L20" s="167"/>
      <c r="M20" s="167"/>
      <c r="N20" s="35">
        <f t="shared" si="0"/>
        <v>0</v>
      </c>
      <c r="O20" s="54"/>
      <c r="P20" s="56"/>
      <c r="Q20" s="56"/>
      <c r="R20" s="125">
        <f t="shared" si="7"/>
        <v>0</v>
      </c>
      <c r="S20" s="30">
        <f t="shared" si="1"/>
        <v>0</v>
      </c>
      <c r="T20" s="22" t="str">
        <f t="shared" si="2"/>
        <v xml:space="preserve"> </v>
      </c>
      <c r="U20" s="36" t="str">
        <f t="shared" si="3"/>
        <v xml:space="preserve">  </v>
      </c>
      <c r="V20" s="129" t="b">
        <f t="shared" si="4"/>
        <v>1</v>
      </c>
      <c r="W20" s="129" t="b">
        <f t="shared" si="5"/>
        <v>1</v>
      </c>
      <c r="X20" s="129" t="b">
        <f t="shared" si="8"/>
        <v>1</v>
      </c>
      <c r="Y20" s="129" t="b">
        <f t="shared" si="9"/>
        <v>1</v>
      </c>
      <c r="Z20" s="129" t="b">
        <f t="shared" si="9"/>
        <v>1</v>
      </c>
      <c r="AA20" s="129" t="b">
        <f t="shared" si="9"/>
        <v>1</v>
      </c>
      <c r="AB20" s="129" t="b">
        <f t="shared" si="9"/>
        <v>1</v>
      </c>
      <c r="AC20" s="134"/>
      <c r="AD20" s="134"/>
    </row>
    <row r="21" spans="1:30" s="7" customFormat="1" ht="21.95" customHeight="1" x14ac:dyDescent="0.2">
      <c r="A21" s="2"/>
      <c r="B21" s="24">
        <v>9</v>
      </c>
      <c r="C21" s="157"/>
      <c r="D21" s="158"/>
      <c r="E21" s="24"/>
      <c r="F21" s="28">
        <f t="shared" si="6"/>
        <v>0</v>
      </c>
      <c r="G21" s="51"/>
      <c r="H21" s="159">
        <f t="shared" si="10"/>
        <v>0</v>
      </c>
      <c r="I21" s="160"/>
      <c r="J21" s="165"/>
      <c r="K21" s="166"/>
      <c r="L21" s="167"/>
      <c r="M21" s="167"/>
      <c r="N21" s="35">
        <f t="shared" si="0"/>
        <v>0</v>
      </c>
      <c r="O21" s="54"/>
      <c r="P21" s="56"/>
      <c r="Q21" s="56"/>
      <c r="R21" s="125">
        <f t="shared" si="7"/>
        <v>0</v>
      </c>
      <c r="S21" s="30">
        <f t="shared" si="1"/>
        <v>0</v>
      </c>
      <c r="T21" s="22" t="str">
        <f t="shared" si="2"/>
        <v xml:space="preserve"> </v>
      </c>
      <c r="U21" s="36" t="str">
        <f t="shared" si="3"/>
        <v xml:space="preserve">  </v>
      </c>
      <c r="V21" s="129" t="b">
        <f t="shared" si="4"/>
        <v>1</v>
      </c>
      <c r="W21" s="129" t="b">
        <f t="shared" si="5"/>
        <v>1</v>
      </c>
      <c r="X21" s="129" t="b">
        <f t="shared" si="8"/>
        <v>1</v>
      </c>
      <c r="Y21" s="129" t="b">
        <f t="shared" si="9"/>
        <v>1</v>
      </c>
      <c r="Z21" s="129" t="b">
        <f t="shared" si="9"/>
        <v>1</v>
      </c>
      <c r="AA21" s="129" t="b">
        <f t="shared" si="9"/>
        <v>1</v>
      </c>
      <c r="AB21" s="129" t="b">
        <f t="shared" si="9"/>
        <v>1</v>
      </c>
      <c r="AC21" s="134"/>
      <c r="AD21" s="134"/>
    </row>
    <row r="22" spans="1:30" s="7" customFormat="1" ht="21.95" customHeight="1" x14ac:dyDescent="0.2">
      <c r="A22" s="2"/>
      <c r="B22" s="24">
        <v>10</v>
      </c>
      <c r="C22" s="157"/>
      <c r="D22" s="158"/>
      <c r="E22" s="24"/>
      <c r="F22" s="28">
        <f t="shared" si="6"/>
        <v>0</v>
      </c>
      <c r="G22" s="51"/>
      <c r="H22" s="159">
        <f t="shared" si="10"/>
        <v>0</v>
      </c>
      <c r="I22" s="160"/>
      <c r="J22" s="165"/>
      <c r="K22" s="166"/>
      <c r="L22" s="167"/>
      <c r="M22" s="167"/>
      <c r="N22" s="35">
        <f t="shared" si="0"/>
        <v>0</v>
      </c>
      <c r="O22" s="54"/>
      <c r="P22" s="56"/>
      <c r="Q22" s="56"/>
      <c r="R22" s="125">
        <f t="shared" si="7"/>
        <v>0</v>
      </c>
      <c r="S22" s="30">
        <f t="shared" si="1"/>
        <v>0</v>
      </c>
      <c r="T22" s="22" t="str">
        <f t="shared" si="2"/>
        <v xml:space="preserve"> </v>
      </c>
      <c r="U22" s="36" t="str">
        <f t="shared" si="3"/>
        <v xml:space="preserve">  </v>
      </c>
      <c r="V22" s="129" t="b">
        <f t="shared" si="4"/>
        <v>1</v>
      </c>
      <c r="W22" s="129" t="b">
        <f t="shared" si="5"/>
        <v>1</v>
      </c>
      <c r="X22" s="129" t="b">
        <f t="shared" si="8"/>
        <v>1</v>
      </c>
      <c r="Y22" s="129" t="b">
        <f t="shared" si="9"/>
        <v>1</v>
      </c>
      <c r="Z22" s="129" t="b">
        <f t="shared" si="9"/>
        <v>1</v>
      </c>
      <c r="AA22" s="129" t="b">
        <f t="shared" si="9"/>
        <v>1</v>
      </c>
      <c r="AB22" s="129" t="b">
        <f t="shared" si="9"/>
        <v>1</v>
      </c>
      <c r="AC22" s="134"/>
      <c r="AD22" s="134"/>
    </row>
    <row r="23" spans="1:30" s="7" customFormat="1" ht="21.95" customHeight="1" x14ac:dyDescent="0.2">
      <c r="A23" s="2"/>
      <c r="B23" s="24">
        <v>11</v>
      </c>
      <c r="C23" s="157"/>
      <c r="D23" s="158"/>
      <c r="E23" s="24"/>
      <c r="F23" s="28">
        <f t="shared" si="6"/>
        <v>0</v>
      </c>
      <c r="G23" s="51"/>
      <c r="H23" s="159">
        <f t="shared" si="10"/>
        <v>0</v>
      </c>
      <c r="I23" s="160"/>
      <c r="J23" s="165"/>
      <c r="K23" s="166"/>
      <c r="L23" s="167"/>
      <c r="M23" s="167"/>
      <c r="N23" s="35">
        <f t="shared" si="0"/>
        <v>0</v>
      </c>
      <c r="O23" s="54"/>
      <c r="P23" s="56"/>
      <c r="Q23" s="56"/>
      <c r="R23" s="125">
        <f t="shared" si="7"/>
        <v>0</v>
      </c>
      <c r="S23" s="30">
        <f t="shared" si="1"/>
        <v>0</v>
      </c>
      <c r="T23" s="22" t="str">
        <f t="shared" si="2"/>
        <v xml:space="preserve"> </v>
      </c>
      <c r="U23" s="36" t="str">
        <f t="shared" si="3"/>
        <v xml:space="preserve">  </v>
      </c>
      <c r="V23" s="129" t="b">
        <f t="shared" si="4"/>
        <v>1</v>
      </c>
      <c r="W23" s="129" t="b">
        <f t="shared" si="5"/>
        <v>1</v>
      </c>
      <c r="X23" s="129" t="b">
        <f t="shared" si="8"/>
        <v>1</v>
      </c>
      <c r="Y23" s="129" t="b">
        <f t="shared" si="9"/>
        <v>1</v>
      </c>
      <c r="Z23" s="129" t="b">
        <f t="shared" si="9"/>
        <v>1</v>
      </c>
      <c r="AA23" s="129" t="b">
        <f t="shared" si="9"/>
        <v>1</v>
      </c>
      <c r="AB23" s="129" t="b">
        <f t="shared" si="9"/>
        <v>1</v>
      </c>
      <c r="AC23" s="134"/>
      <c r="AD23" s="134"/>
    </row>
    <row r="24" spans="1:30" s="7" customFormat="1" ht="21.95" customHeight="1" x14ac:dyDescent="0.2">
      <c r="A24" s="2"/>
      <c r="B24" s="24">
        <v>12</v>
      </c>
      <c r="C24" s="157"/>
      <c r="D24" s="158"/>
      <c r="E24" s="24"/>
      <c r="F24" s="28">
        <f t="shared" si="6"/>
        <v>0</v>
      </c>
      <c r="G24" s="51"/>
      <c r="H24" s="159">
        <f t="shared" si="10"/>
        <v>0</v>
      </c>
      <c r="I24" s="160"/>
      <c r="J24" s="165"/>
      <c r="K24" s="166"/>
      <c r="L24" s="167"/>
      <c r="M24" s="167"/>
      <c r="N24" s="35">
        <f t="shared" si="0"/>
        <v>0</v>
      </c>
      <c r="O24" s="54"/>
      <c r="P24" s="56"/>
      <c r="Q24" s="56"/>
      <c r="R24" s="125">
        <f t="shared" si="7"/>
        <v>0</v>
      </c>
      <c r="S24" s="30">
        <f t="shared" si="1"/>
        <v>0</v>
      </c>
      <c r="T24" s="22" t="str">
        <f t="shared" si="2"/>
        <v xml:space="preserve"> </v>
      </c>
      <c r="U24" s="36" t="str">
        <f t="shared" si="3"/>
        <v xml:space="preserve">  </v>
      </c>
      <c r="V24" s="129" t="b">
        <f t="shared" si="4"/>
        <v>1</v>
      </c>
      <c r="W24" s="129" t="b">
        <f t="shared" si="5"/>
        <v>1</v>
      </c>
      <c r="X24" s="129" t="b">
        <f t="shared" si="8"/>
        <v>1</v>
      </c>
      <c r="Y24" s="129" t="b">
        <f t="shared" si="9"/>
        <v>1</v>
      </c>
      <c r="Z24" s="129" t="b">
        <f t="shared" si="9"/>
        <v>1</v>
      </c>
      <c r="AA24" s="129" t="b">
        <f t="shared" si="9"/>
        <v>1</v>
      </c>
      <c r="AB24" s="129" t="b">
        <f t="shared" si="9"/>
        <v>1</v>
      </c>
      <c r="AC24" s="134"/>
      <c r="AD24" s="134"/>
    </row>
    <row r="25" spans="1:30" s="7" customFormat="1" ht="21.95" customHeight="1" x14ac:dyDescent="0.2">
      <c r="A25" s="2"/>
      <c r="B25" s="24">
        <v>13</v>
      </c>
      <c r="C25" s="157"/>
      <c r="D25" s="158"/>
      <c r="E25" s="24"/>
      <c r="F25" s="28">
        <f t="shared" si="6"/>
        <v>0</v>
      </c>
      <c r="G25" s="51"/>
      <c r="H25" s="159">
        <f t="shared" si="10"/>
        <v>0</v>
      </c>
      <c r="I25" s="160"/>
      <c r="J25" s="165"/>
      <c r="K25" s="166"/>
      <c r="L25" s="167"/>
      <c r="M25" s="167"/>
      <c r="N25" s="35">
        <f t="shared" si="0"/>
        <v>0</v>
      </c>
      <c r="O25" s="54"/>
      <c r="P25" s="56"/>
      <c r="Q25" s="56"/>
      <c r="R25" s="125">
        <f t="shared" si="7"/>
        <v>0</v>
      </c>
      <c r="S25" s="30">
        <f t="shared" si="1"/>
        <v>0</v>
      </c>
      <c r="T25" s="22" t="str">
        <f t="shared" si="2"/>
        <v xml:space="preserve"> </v>
      </c>
      <c r="U25" s="36" t="str">
        <f>IFERROR((S25/R25)*1000, "  ")</f>
        <v xml:space="preserve">  </v>
      </c>
      <c r="V25" s="129" t="b">
        <f t="shared" si="4"/>
        <v>1</v>
      </c>
      <c r="W25" s="129" t="b">
        <f t="shared" si="5"/>
        <v>1</v>
      </c>
      <c r="X25" s="129" t="b">
        <f t="shared" si="8"/>
        <v>1</v>
      </c>
      <c r="Y25" s="129" t="b">
        <f t="shared" si="9"/>
        <v>1</v>
      </c>
      <c r="Z25" s="129" t="b">
        <f t="shared" si="9"/>
        <v>1</v>
      </c>
      <c r="AA25" s="129" t="b">
        <f t="shared" si="9"/>
        <v>1</v>
      </c>
      <c r="AB25" s="129" t="b">
        <f t="shared" si="9"/>
        <v>1</v>
      </c>
      <c r="AC25" s="134"/>
      <c r="AD25" s="134"/>
    </row>
    <row r="26" spans="1:30" s="7" customFormat="1" ht="21.95" customHeight="1" x14ac:dyDescent="0.2">
      <c r="A26" s="2"/>
      <c r="B26" s="24">
        <v>14</v>
      </c>
      <c r="C26" s="157"/>
      <c r="D26" s="158"/>
      <c r="E26" s="24"/>
      <c r="F26" s="28">
        <f t="shared" si="6"/>
        <v>0</v>
      </c>
      <c r="G26" s="51"/>
      <c r="H26" s="159">
        <f t="shared" si="10"/>
        <v>0</v>
      </c>
      <c r="I26" s="160"/>
      <c r="J26" s="165"/>
      <c r="K26" s="166"/>
      <c r="L26" s="167"/>
      <c r="M26" s="167"/>
      <c r="N26" s="35">
        <f t="shared" si="0"/>
        <v>0</v>
      </c>
      <c r="O26" s="54"/>
      <c r="P26" s="56"/>
      <c r="Q26" s="56"/>
      <c r="R26" s="125">
        <f t="shared" si="7"/>
        <v>0</v>
      </c>
      <c r="S26" s="30">
        <f t="shared" si="1"/>
        <v>0</v>
      </c>
      <c r="T26" s="22" t="str">
        <f t="shared" si="2"/>
        <v xml:space="preserve"> </v>
      </c>
      <c r="U26" s="36" t="str">
        <f t="shared" ref="U26:U38" si="11">IFERROR((S26/R26)*1000, "  ")</f>
        <v xml:space="preserve">  </v>
      </c>
      <c r="V26" s="129" t="b">
        <f t="shared" si="4"/>
        <v>1</v>
      </c>
      <c r="W26" s="129" t="b">
        <f t="shared" si="5"/>
        <v>1</v>
      </c>
      <c r="X26" s="129" t="b">
        <f t="shared" si="8"/>
        <v>1</v>
      </c>
      <c r="Y26" s="129" t="b">
        <f t="shared" si="9"/>
        <v>1</v>
      </c>
      <c r="Z26" s="129" t="b">
        <f t="shared" si="9"/>
        <v>1</v>
      </c>
      <c r="AA26" s="129" t="b">
        <f t="shared" si="9"/>
        <v>1</v>
      </c>
      <c r="AB26" s="129" t="b">
        <f t="shared" si="9"/>
        <v>1</v>
      </c>
      <c r="AC26" s="134"/>
      <c r="AD26" s="134"/>
    </row>
    <row r="27" spans="1:30" s="7" customFormat="1" ht="21.95" customHeight="1" x14ac:dyDescent="0.2">
      <c r="A27" s="2"/>
      <c r="B27" s="24">
        <v>15</v>
      </c>
      <c r="C27" s="157"/>
      <c r="D27" s="158"/>
      <c r="E27" s="24"/>
      <c r="F27" s="28">
        <f t="shared" si="6"/>
        <v>0</v>
      </c>
      <c r="G27" s="51"/>
      <c r="H27" s="159">
        <f t="shared" si="10"/>
        <v>0</v>
      </c>
      <c r="I27" s="160"/>
      <c r="J27" s="165"/>
      <c r="K27" s="166"/>
      <c r="L27" s="167"/>
      <c r="M27" s="167"/>
      <c r="N27" s="35">
        <f t="shared" si="0"/>
        <v>0</v>
      </c>
      <c r="O27" s="54"/>
      <c r="P27" s="56"/>
      <c r="Q27" s="56"/>
      <c r="R27" s="125">
        <f t="shared" si="7"/>
        <v>0</v>
      </c>
      <c r="S27" s="30">
        <f t="shared" si="1"/>
        <v>0</v>
      </c>
      <c r="T27" s="22" t="str">
        <f t="shared" si="2"/>
        <v xml:space="preserve"> </v>
      </c>
      <c r="U27" s="36" t="str">
        <f t="shared" si="11"/>
        <v xml:space="preserve">  </v>
      </c>
      <c r="V27" s="129" t="b">
        <f t="shared" si="4"/>
        <v>1</v>
      </c>
      <c r="W27" s="129" t="b">
        <f t="shared" si="5"/>
        <v>1</v>
      </c>
      <c r="X27" s="129" t="b">
        <f t="shared" si="8"/>
        <v>1</v>
      </c>
      <c r="Y27" s="129" t="b">
        <f t="shared" si="9"/>
        <v>1</v>
      </c>
      <c r="Z27" s="129" t="b">
        <f t="shared" si="9"/>
        <v>1</v>
      </c>
      <c r="AA27" s="129" t="b">
        <f t="shared" si="9"/>
        <v>1</v>
      </c>
      <c r="AB27" s="129" t="b">
        <f t="shared" si="9"/>
        <v>1</v>
      </c>
      <c r="AC27" s="134"/>
      <c r="AD27" s="134"/>
    </row>
    <row r="28" spans="1:30" s="7" customFormat="1" ht="21.95" customHeight="1" x14ac:dyDescent="0.2">
      <c r="A28" s="2"/>
      <c r="B28" s="24">
        <v>16</v>
      </c>
      <c r="C28" s="157"/>
      <c r="D28" s="158"/>
      <c r="E28" s="24"/>
      <c r="F28" s="28">
        <f t="shared" si="6"/>
        <v>0</v>
      </c>
      <c r="G28" s="51"/>
      <c r="H28" s="159">
        <f t="shared" si="10"/>
        <v>0</v>
      </c>
      <c r="I28" s="160"/>
      <c r="J28" s="165"/>
      <c r="K28" s="166"/>
      <c r="L28" s="167"/>
      <c r="M28" s="167"/>
      <c r="N28" s="35">
        <f t="shared" si="0"/>
        <v>0</v>
      </c>
      <c r="O28" s="54"/>
      <c r="P28" s="56"/>
      <c r="Q28" s="56"/>
      <c r="R28" s="125">
        <f t="shared" si="7"/>
        <v>0</v>
      </c>
      <c r="S28" s="30">
        <f t="shared" si="1"/>
        <v>0</v>
      </c>
      <c r="T28" s="22" t="str">
        <f t="shared" si="2"/>
        <v xml:space="preserve"> </v>
      </c>
      <c r="U28" s="36" t="str">
        <f t="shared" si="11"/>
        <v xml:space="preserve">  </v>
      </c>
      <c r="V28" s="129" t="b">
        <f t="shared" si="4"/>
        <v>1</v>
      </c>
      <c r="W28" s="129" t="b">
        <f t="shared" si="5"/>
        <v>1</v>
      </c>
      <c r="X28" s="129" t="b">
        <f t="shared" si="8"/>
        <v>1</v>
      </c>
      <c r="Y28" s="129" t="b">
        <f t="shared" si="9"/>
        <v>1</v>
      </c>
      <c r="Z28" s="129" t="b">
        <f t="shared" si="9"/>
        <v>1</v>
      </c>
      <c r="AA28" s="129" t="b">
        <f t="shared" si="9"/>
        <v>1</v>
      </c>
      <c r="AB28" s="129" t="b">
        <f t="shared" si="9"/>
        <v>1</v>
      </c>
      <c r="AC28" s="134"/>
      <c r="AD28" s="134"/>
    </row>
    <row r="29" spans="1:30" s="7" customFormat="1" ht="21.95" customHeight="1" x14ac:dyDescent="0.2">
      <c r="A29" s="2"/>
      <c r="B29" s="24">
        <v>17</v>
      </c>
      <c r="C29" s="157"/>
      <c r="D29" s="158"/>
      <c r="E29" s="24"/>
      <c r="F29" s="28">
        <f t="shared" si="6"/>
        <v>0</v>
      </c>
      <c r="G29" s="51"/>
      <c r="H29" s="159">
        <f t="shared" si="10"/>
        <v>0</v>
      </c>
      <c r="I29" s="160"/>
      <c r="J29" s="165"/>
      <c r="K29" s="166"/>
      <c r="L29" s="167"/>
      <c r="M29" s="167"/>
      <c r="N29" s="35">
        <f t="shared" si="0"/>
        <v>0</v>
      </c>
      <c r="O29" s="54"/>
      <c r="P29" s="56"/>
      <c r="Q29" s="56"/>
      <c r="R29" s="125">
        <f t="shared" si="7"/>
        <v>0</v>
      </c>
      <c r="S29" s="30">
        <f t="shared" si="1"/>
        <v>0</v>
      </c>
      <c r="T29" s="22" t="str">
        <f t="shared" si="2"/>
        <v xml:space="preserve"> </v>
      </c>
      <c r="U29" s="36" t="str">
        <f t="shared" si="11"/>
        <v xml:space="preserve">  </v>
      </c>
      <c r="V29" s="129" t="b">
        <f t="shared" si="4"/>
        <v>1</v>
      </c>
      <c r="W29" s="129" t="b">
        <f t="shared" si="5"/>
        <v>1</v>
      </c>
      <c r="X29" s="129" t="b">
        <f t="shared" si="8"/>
        <v>1</v>
      </c>
      <c r="Y29" s="129" t="b">
        <f t="shared" si="9"/>
        <v>1</v>
      </c>
      <c r="Z29" s="129" t="b">
        <f t="shared" si="9"/>
        <v>1</v>
      </c>
      <c r="AA29" s="129" t="b">
        <f t="shared" si="9"/>
        <v>1</v>
      </c>
      <c r="AB29" s="129" t="b">
        <f t="shared" si="9"/>
        <v>1</v>
      </c>
      <c r="AC29" s="134"/>
      <c r="AD29" s="134"/>
    </row>
    <row r="30" spans="1:30" s="7" customFormat="1" ht="21.95" customHeight="1" x14ac:dyDescent="0.2">
      <c r="A30" s="2"/>
      <c r="B30" s="24">
        <v>18</v>
      </c>
      <c r="C30" s="157"/>
      <c r="D30" s="158"/>
      <c r="E30" s="24"/>
      <c r="F30" s="28">
        <f t="shared" si="6"/>
        <v>0</v>
      </c>
      <c r="G30" s="51"/>
      <c r="H30" s="159">
        <f t="shared" si="10"/>
        <v>0</v>
      </c>
      <c r="I30" s="160"/>
      <c r="J30" s="165"/>
      <c r="K30" s="166"/>
      <c r="L30" s="167"/>
      <c r="M30" s="167"/>
      <c r="N30" s="35">
        <f t="shared" si="0"/>
        <v>0</v>
      </c>
      <c r="O30" s="54"/>
      <c r="P30" s="56"/>
      <c r="Q30" s="56"/>
      <c r="R30" s="125">
        <f t="shared" si="7"/>
        <v>0</v>
      </c>
      <c r="S30" s="30">
        <f t="shared" si="1"/>
        <v>0</v>
      </c>
      <c r="T30" s="22" t="str">
        <f t="shared" si="2"/>
        <v xml:space="preserve"> </v>
      </c>
      <c r="U30" s="36" t="str">
        <f t="shared" si="11"/>
        <v xml:space="preserve">  </v>
      </c>
      <c r="V30" s="129" t="b">
        <f t="shared" si="4"/>
        <v>1</v>
      </c>
      <c r="W30" s="129" t="b">
        <f t="shared" si="5"/>
        <v>1</v>
      </c>
      <c r="X30" s="129" t="b">
        <f t="shared" si="8"/>
        <v>1</v>
      </c>
      <c r="Y30" s="129" t="b">
        <f t="shared" si="9"/>
        <v>1</v>
      </c>
      <c r="Z30" s="129" t="b">
        <f t="shared" si="9"/>
        <v>1</v>
      </c>
      <c r="AA30" s="129" t="b">
        <f t="shared" si="9"/>
        <v>1</v>
      </c>
      <c r="AB30" s="129" t="b">
        <f t="shared" si="9"/>
        <v>1</v>
      </c>
      <c r="AC30" s="134"/>
      <c r="AD30" s="134"/>
    </row>
    <row r="31" spans="1:30" s="7" customFormat="1" ht="21.95" customHeight="1" x14ac:dyDescent="0.2">
      <c r="A31" s="2"/>
      <c r="B31" s="24">
        <v>19</v>
      </c>
      <c r="C31" s="157"/>
      <c r="D31" s="158"/>
      <c r="E31" s="24"/>
      <c r="F31" s="28">
        <f t="shared" si="6"/>
        <v>0</v>
      </c>
      <c r="G31" s="51"/>
      <c r="H31" s="159">
        <f t="shared" si="10"/>
        <v>0</v>
      </c>
      <c r="I31" s="160"/>
      <c r="J31" s="165"/>
      <c r="K31" s="166"/>
      <c r="L31" s="167"/>
      <c r="M31" s="167"/>
      <c r="N31" s="35">
        <f t="shared" si="0"/>
        <v>0</v>
      </c>
      <c r="O31" s="54"/>
      <c r="P31" s="56"/>
      <c r="Q31" s="56"/>
      <c r="R31" s="125">
        <f t="shared" si="7"/>
        <v>0</v>
      </c>
      <c r="S31" s="30">
        <f t="shared" si="1"/>
        <v>0</v>
      </c>
      <c r="T31" s="22" t="str">
        <f t="shared" si="2"/>
        <v xml:space="preserve"> </v>
      </c>
      <c r="U31" s="36" t="str">
        <f t="shared" si="11"/>
        <v xml:space="preserve">  </v>
      </c>
      <c r="V31" s="129" t="b">
        <f t="shared" si="4"/>
        <v>1</v>
      </c>
      <c r="W31" s="129" t="b">
        <f t="shared" si="5"/>
        <v>1</v>
      </c>
      <c r="X31" s="129" t="b">
        <f t="shared" si="8"/>
        <v>1</v>
      </c>
      <c r="Y31" s="129" t="b">
        <f t="shared" si="9"/>
        <v>1</v>
      </c>
      <c r="Z31" s="129" t="b">
        <f t="shared" si="9"/>
        <v>1</v>
      </c>
      <c r="AA31" s="129" t="b">
        <f t="shared" si="9"/>
        <v>1</v>
      </c>
      <c r="AB31" s="129" t="b">
        <f t="shared" si="9"/>
        <v>1</v>
      </c>
      <c r="AC31" s="134"/>
      <c r="AD31" s="134"/>
    </row>
    <row r="32" spans="1:30" s="7" customFormat="1" ht="21.95" customHeight="1" x14ac:dyDescent="0.2">
      <c r="A32" s="2"/>
      <c r="B32" s="24">
        <v>20</v>
      </c>
      <c r="C32" s="157"/>
      <c r="D32" s="158"/>
      <c r="E32" s="24"/>
      <c r="F32" s="28">
        <f t="shared" si="6"/>
        <v>0</v>
      </c>
      <c r="G32" s="51"/>
      <c r="H32" s="159">
        <f t="shared" si="10"/>
        <v>0</v>
      </c>
      <c r="I32" s="160"/>
      <c r="J32" s="165"/>
      <c r="K32" s="166"/>
      <c r="L32" s="167"/>
      <c r="M32" s="167"/>
      <c r="N32" s="35">
        <f t="shared" si="0"/>
        <v>0</v>
      </c>
      <c r="O32" s="54"/>
      <c r="P32" s="56"/>
      <c r="Q32" s="56"/>
      <c r="R32" s="125">
        <f t="shared" si="7"/>
        <v>0</v>
      </c>
      <c r="S32" s="30">
        <f t="shared" si="1"/>
        <v>0</v>
      </c>
      <c r="T32" s="22" t="str">
        <f t="shared" si="2"/>
        <v xml:space="preserve"> </v>
      </c>
      <c r="U32" s="36" t="str">
        <f t="shared" si="11"/>
        <v xml:space="preserve">  </v>
      </c>
      <c r="V32" s="129" t="b">
        <f t="shared" si="4"/>
        <v>1</v>
      </c>
      <c r="W32" s="129" t="b">
        <f t="shared" si="5"/>
        <v>1</v>
      </c>
      <c r="X32" s="129" t="b">
        <f t="shared" si="8"/>
        <v>1</v>
      </c>
      <c r="Y32" s="129" t="b">
        <f t="shared" si="9"/>
        <v>1</v>
      </c>
      <c r="Z32" s="129" t="b">
        <f t="shared" si="9"/>
        <v>1</v>
      </c>
      <c r="AA32" s="129" t="b">
        <f t="shared" si="9"/>
        <v>1</v>
      </c>
      <c r="AB32" s="129" t="b">
        <f t="shared" si="9"/>
        <v>1</v>
      </c>
      <c r="AC32" s="134"/>
      <c r="AD32" s="134"/>
    </row>
    <row r="33" spans="1:33" s="7" customFormat="1" ht="21.95" customHeight="1" x14ac:dyDescent="0.2">
      <c r="A33" s="2"/>
      <c r="B33" s="24">
        <v>21</v>
      </c>
      <c r="C33" s="157"/>
      <c r="D33" s="158"/>
      <c r="E33" s="24"/>
      <c r="F33" s="28">
        <f t="shared" si="6"/>
        <v>0</v>
      </c>
      <c r="G33" s="51"/>
      <c r="H33" s="159">
        <f t="shared" si="10"/>
        <v>0</v>
      </c>
      <c r="I33" s="160"/>
      <c r="J33" s="165"/>
      <c r="K33" s="166"/>
      <c r="L33" s="167"/>
      <c r="M33" s="167"/>
      <c r="N33" s="35">
        <f t="shared" si="0"/>
        <v>0</v>
      </c>
      <c r="O33" s="54"/>
      <c r="P33" s="56"/>
      <c r="Q33" s="56"/>
      <c r="R33" s="125">
        <f t="shared" si="7"/>
        <v>0</v>
      </c>
      <c r="S33" s="30">
        <f t="shared" si="1"/>
        <v>0</v>
      </c>
      <c r="T33" s="22" t="str">
        <f t="shared" si="2"/>
        <v xml:space="preserve"> </v>
      </c>
      <c r="U33" s="36" t="str">
        <f t="shared" si="11"/>
        <v xml:space="preserve">  </v>
      </c>
      <c r="V33" s="129" t="b">
        <f t="shared" si="4"/>
        <v>1</v>
      </c>
      <c r="W33" s="129" t="b">
        <f t="shared" si="5"/>
        <v>1</v>
      </c>
      <c r="X33" s="129" t="b">
        <f t="shared" si="8"/>
        <v>1</v>
      </c>
      <c r="Y33" s="129" t="b">
        <f t="shared" si="9"/>
        <v>1</v>
      </c>
      <c r="Z33" s="129" t="b">
        <f t="shared" si="9"/>
        <v>1</v>
      </c>
      <c r="AA33" s="129" t="b">
        <f t="shared" si="9"/>
        <v>1</v>
      </c>
      <c r="AB33" s="129" t="b">
        <f t="shared" si="9"/>
        <v>1</v>
      </c>
      <c r="AC33" s="134"/>
      <c r="AD33" s="134"/>
    </row>
    <row r="34" spans="1:33" s="7" customFormat="1" ht="21.95" customHeight="1" x14ac:dyDescent="0.2">
      <c r="A34" s="2"/>
      <c r="B34" s="24">
        <v>22</v>
      </c>
      <c r="C34" s="157"/>
      <c r="D34" s="158"/>
      <c r="E34" s="24"/>
      <c r="F34" s="28">
        <f t="shared" si="6"/>
        <v>0</v>
      </c>
      <c r="G34" s="51"/>
      <c r="H34" s="159">
        <f t="shared" si="10"/>
        <v>0</v>
      </c>
      <c r="I34" s="160"/>
      <c r="J34" s="165"/>
      <c r="K34" s="166"/>
      <c r="L34" s="167"/>
      <c r="M34" s="167"/>
      <c r="N34" s="35">
        <f t="shared" si="0"/>
        <v>0</v>
      </c>
      <c r="O34" s="54"/>
      <c r="P34" s="56"/>
      <c r="Q34" s="56"/>
      <c r="R34" s="125">
        <f t="shared" si="7"/>
        <v>0</v>
      </c>
      <c r="S34" s="30">
        <f t="shared" si="1"/>
        <v>0</v>
      </c>
      <c r="T34" s="22" t="str">
        <f>IFERROR((S34/Q34)," ")</f>
        <v xml:space="preserve"> </v>
      </c>
      <c r="U34" s="36" t="str">
        <f t="shared" si="11"/>
        <v xml:space="preserve">  </v>
      </c>
      <c r="V34" s="129" t="b">
        <f t="shared" si="4"/>
        <v>1</v>
      </c>
      <c r="W34" s="129" t="b">
        <f t="shared" si="5"/>
        <v>1</v>
      </c>
      <c r="X34" s="129" t="b">
        <f t="shared" si="8"/>
        <v>1</v>
      </c>
      <c r="Y34" s="129" t="b">
        <f t="shared" si="9"/>
        <v>1</v>
      </c>
      <c r="Z34" s="129" t="b">
        <f t="shared" si="9"/>
        <v>1</v>
      </c>
      <c r="AA34" s="129" t="b">
        <f t="shared" si="9"/>
        <v>1</v>
      </c>
      <c r="AB34" s="129" t="b">
        <f t="shared" si="9"/>
        <v>1</v>
      </c>
      <c r="AC34" s="134"/>
      <c r="AD34" s="134"/>
    </row>
    <row r="35" spans="1:33" s="7" customFormat="1" ht="21.95" customHeight="1" x14ac:dyDescent="0.2">
      <c r="A35" s="2"/>
      <c r="B35" s="24">
        <v>23</v>
      </c>
      <c r="C35" s="157"/>
      <c r="D35" s="158"/>
      <c r="E35" s="24"/>
      <c r="F35" s="28">
        <f t="shared" si="6"/>
        <v>0</v>
      </c>
      <c r="G35" s="51"/>
      <c r="H35" s="159">
        <f t="shared" si="10"/>
        <v>0</v>
      </c>
      <c r="I35" s="160"/>
      <c r="J35" s="165"/>
      <c r="K35" s="166"/>
      <c r="L35" s="167"/>
      <c r="M35" s="167"/>
      <c r="N35" s="35">
        <f t="shared" si="0"/>
        <v>0</v>
      </c>
      <c r="O35" s="54"/>
      <c r="P35" s="56"/>
      <c r="Q35" s="56"/>
      <c r="R35" s="125">
        <f t="shared" si="7"/>
        <v>0</v>
      </c>
      <c r="S35" s="30">
        <f t="shared" si="1"/>
        <v>0</v>
      </c>
      <c r="T35" s="22" t="str">
        <f t="shared" si="2"/>
        <v xml:space="preserve"> </v>
      </c>
      <c r="U35" s="36" t="str">
        <f t="shared" si="11"/>
        <v xml:space="preserve">  </v>
      </c>
      <c r="V35" s="129" t="b">
        <f t="shared" si="4"/>
        <v>1</v>
      </c>
      <c r="W35" s="129" t="b">
        <f t="shared" si="5"/>
        <v>1</v>
      </c>
      <c r="X35" s="129" t="b">
        <f t="shared" si="8"/>
        <v>1</v>
      </c>
      <c r="Y35" s="129" t="b">
        <f t="shared" si="9"/>
        <v>1</v>
      </c>
      <c r="Z35" s="129" t="b">
        <f t="shared" si="9"/>
        <v>1</v>
      </c>
      <c r="AA35" s="129" t="b">
        <f t="shared" si="9"/>
        <v>1</v>
      </c>
      <c r="AB35" s="129" t="b">
        <f t="shared" si="9"/>
        <v>1</v>
      </c>
      <c r="AC35" s="134"/>
      <c r="AD35" s="134"/>
    </row>
    <row r="36" spans="1:33" s="7" customFormat="1" ht="21.95" customHeight="1" x14ac:dyDescent="0.2">
      <c r="A36" s="2"/>
      <c r="B36" s="24">
        <v>24</v>
      </c>
      <c r="C36" s="157"/>
      <c r="D36" s="158"/>
      <c r="E36" s="24"/>
      <c r="F36" s="28">
        <f t="shared" si="6"/>
        <v>0</v>
      </c>
      <c r="G36" s="51"/>
      <c r="H36" s="159">
        <f t="shared" si="10"/>
        <v>0</v>
      </c>
      <c r="I36" s="160"/>
      <c r="J36" s="165"/>
      <c r="K36" s="166"/>
      <c r="L36" s="167"/>
      <c r="M36" s="167"/>
      <c r="N36" s="35">
        <f t="shared" si="0"/>
        <v>0</v>
      </c>
      <c r="O36" s="54"/>
      <c r="P36" s="56"/>
      <c r="Q36" s="56"/>
      <c r="R36" s="125">
        <f t="shared" si="7"/>
        <v>0</v>
      </c>
      <c r="S36" s="30">
        <f t="shared" si="1"/>
        <v>0</v>
      </c>
      <c r="T36" s="22" t="str">
        <f t="shared" si="2"/>
        <v xml:space="preserve"> </v>
      </c>
      <c r="U36" s="36" t="str">
        <f t="shared" si="11"/>
        <v xml:space="preserve">  </v>
      </c>
      <c r="V36" s="129" t="b">
        <f t="shared" si="4"/>
        <v>1</v>
      </c>
      <c r="W36" s="129" t="b">
        <f t="shared" si="5"/>
        <v>1</v>
      </c>
      <c r="X36" s="129" t="b">
        <f t="shared" si="8"/>
        <v>1</v>
      </c>
      <c r="Y36" s="129" t="b">
        <f t="shared" si="9"/>
        <v>1</v>
      </c>
      <c r="Z36" s="129" t="b">
        <f t="shared" si="9"/>
        <v>1</v>
      </c>
      <c r="AA36" s="129" t="b">
        <f t="shared" si="9"/>
        <v>1</v>
      </c>
      <c r="AB36" s="129" t="b">
        <f t="shared" si="9"/>
        <v>1</v>
      </c>
      <c r="AC36" s="134"/>
      <c r="AD36" s="134"/>
    </row>
    <row r="37" spans="1:33" s="7" customFormat="1" ht="21.95" customHeight="1" x14ac:dyDescent="0.2">
      <c r="A37" s="2"/>
      <c r="B37" s="24">
        <v>25</v>
      </c>
      <c r="C37" s="157"/>
      <c r="D37" s="158"/>
      <c r="E37" s="24"/>
      <c r="F37" s="28">
        <f t="shared" si="6"/>
        <v>0</v>
      </c>
      <c r="G37" s="51"/>
      <c r="H37" s="159">
        <f t="shared" si="10"/>
        <v>0</v>
      </c>
      <c r="I37" s="160"/>
      <c r="J37" s="165"/>
      <c r="K37" s="166"/>
      <c r="L37" s="167"/>
      <c r="M37" s="167"/>
      <c r="N37" s="35">
        <f t="shared" si="0"/>
        <v>0</v>
      </c>
      <c r="O37" s="54"/>
      <c r="P37" s="56"/>
      <c r="Q37" s="56"/>
      <c r="R37" s="125">
        <f t="shared" si="7"/>
        <v>0</v>
      </c>
      <c r="S37" s="30">
        <f>N37*$L$5</f>
        <v>0</v>
      </c>
      <c r="T37" s="22" t="str">
        <f t="shared" si="2"/>
        <v xml:space="preserve"> </v>
      </c>
      <c r="U37" s="36" t="str">
        <f t="shared" si="11"/>
        <v xml:space="preserve">  </v>
      </c>
      <c r="V37" s="129" t="b">
        <f t="shared" si="4"/>
        <v>1</v>
      </c>
      <c r="W37" s="129" t="b">
        <f t="shared" si="5"/>
        <v>1</v>
      </c>
      <c r="X37" s="129" t="b">
        <f t="shared" si="8"/>
        <v>1</v>
      </c>
      <c r="Y37" s="129" t="b">
        <f t="shared" si="9"/>
        <v>1</v>
      </c>
      <c r="Z37" s="129" t="b">
        <f t="shared" si="9"/>
        <v>1</v>
      </c>
      <c r="AA37" s="129" t="b">
        <f t="shared" si="9"/>
        <v>1</v>
      </c>
      <c r="AB37" s="129" t="b">
        <f t="shared" si="9"/>
        <v>1</v>
      </c>
      <c r="AC37" s="134"/>
      <c r="AD37" s="134"/>
    </row>
    <row r="38" spans="1:33" s="7" customFormat="1" ht="21.95" customHeight="1" thickBot="1" x14ac:dyDescent="0.25">
      <c r="A38" s="2"/>
      <c r="B38" s="25">
        <v>26</v>
      </c>
      <c r="C38" s="161"/>
      <c r="D38" s="162"/>
      <c r="E38" s="25"/>
      <c r="F38" s="47">
        <f t="shared" si="6"/>
        <v>0</v>
      </c>
      <c r="G38" s="52"/>
      <c r="H38" s="224">
        <f t="shared" si="10"/>
        <v>0</v>
      </c>
      <c r="I38" s="225"/>
      <c r="J38" s="226"/>
      <c r="K38" s="227"/>
      <c r="L38" s="223"/>
      <c r="M38" s="223"/>
      <c r="N38" s="46">
        <f t="shared" si="0"/>
        <v>0</v>
      </c>
      <c r="O38" s="64"/>
      <c r="P38" s="65"/>
      <c r="Q38" s="65"/>
      <c r="R38" s="126">
        <f t="shared" si="7"/>
        <v>0</v>
      </c>
      <c r="S38" s="31">
        <f>N38*$L$5</f>
        <v>0</v>
      </c>
      <c r="T38" s="29" t="str">
        <f t="shared" si="2"/>
        <v xml:space="preserve"> </v>
      </c>
      <c r="U38" s="37" t="str">
        <f t="shared" si="11"/>
        <v xml:space="preserve">  </v>
      </c>
      <c r="V38" s="129" t="b">
        <f t="shared" si="4"/>
        <v>1</v>
      </c>
      <c r="W38" s="129" t="b">
        <f t="shared" si="5"/>
        <v>1</v>
      </c>
      <c r="X38" s="129" t="b">
        <f t="shared" si="8"/>
        <v>1</v>
      </c>
      <c r="Y38" s="129" t="b">
        <f t="shared" si="9"/>
        <v>1</v>
      </c>
      <c r="Z38" s="129" t="b">
        <f t="shared" si="9"/>
        <v>1</v>
      </c>
      <c r="AA38" s="129" t="b">
        <f t="shared" si="9"/>
        <v>1</v>
      </c>
      <c r="AB38" s="129" t="b">
        <f>_xlfn.ISFORMULA(U38)</f>
        <v>1</v>
      </c>
      <c r="AC38" s="134"/>
      <c r="AD38" s="134"/>
    </row>
    <row r="39" spans="1:33" x14ac:dyDescent="0.2">
      <c r="A39" s="67"/>
      <c r="B39" s="68"/>
      <c r="C39" s="71"/>
      <c r="D39" s="71"/>
      <c r="E39" s="71"/>
      <c r="F39" s="71"/>
      <c r="G39" s="71"/>
      <c r="H39" s="69"/>
      <c r="I39" s="69"/>
      <c r="J39" s="69"/>
      <c r="K39" s="69"/>
      <c r="L39" s="71"/>
      <c r="M39" s="71"/>
      <c r="N39" s="71"/>
      <c r="O39" s="71"/>
      <c r="P39" s="71"/>
      <c r="Q39" s="6"/>
      <c r="R39" s="6"/>
      <c r="S39" s="69"/>
      <c r="T39" s="69"/>
      <c r="U39" s="68"/>
    </row>
    <row r="40" spans="1:33" s="128" customFormat="1" x14ac:dyDescent="0.2">
      <c r="A40" s="67"/>
      <c r="B40" s="68"/>
      <c r="C40" s="5"/>
      <c r="D40" s="5"/>
      <c r="E40" s="5"/>
      <c r="F40" s="5"/>
      <c r="G40" s="5"/>
      <c r="H40" s="69"/>
      <c r="I40" s="69"/>
      <c r="J40" s="69"/>
      <c r="K40" s="69"/>
      <c r="L40" s="5"/>
      <c r="M40" s="5"/>
      <c r="N40" s="5"/>
      <c r="O40" s="5"/>
      <c r="P40" s="5"/>
      <c r="Q40" s="6"/>
      <c r="R40" s="6"/>
      <c r="S40" s="69"/>
      <c r="T40" s="69"/>
      <c r="U40" s="68"/>
      <c r="AC40" s="133"/>
      <c r="AD40" s="133"/>
      <c r="AE40" s="6"/>
      <c r="AF40" s="6"/>
      <c r="AG40" s="6"/>
    </row>
    <row r="41" spans="1:33" s="128" customFormat="1" ht="12.75" customHeight="1" x14ac:dyDescent="0.2">
      <c r="A41" s="3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5"/>
      <c r="P41" s="5"/>
      <c r="Q41" s="5"/>
      <c r="R41" s="5"/>
      <c r="S41" s="5"/>
      <c r="T41" s="5"/>
      <c r="U41" s="6"/>
      <c r="AC41" s="133"/>
      <c r="AD41" s="133"/>
      <c r="AE41" s="6"/>
      <c r="AF41" s="6"/>
      <c r="AG41" s="6"/>
    </row>
    <row r="42" spans="1:33" s="128" customFormat="1" ht="12.75" customHeight="1" x14ac:dyDescent="0.2">
      <c r="A42" s="3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5"/>
      <c r="P42" s="5"/>
      <c r="Q42" s="5"/>
      <c r="R42" s="5"/>
      <c r="S42" s="5"/>
      <c r="T42" s="5"/>
      <c r="U42" s="6"/>
      <c r="AC42" s="133"/>
      <c r="AD42" s="133"/>
      <c r="AE42" s="6"/>
      <c r="AF42" s="6"/>
      <c r="AG42" s="6"/>
    </row>
    <row r="43" spans="1:33" s="128" customFormat="1" ht="12.75" customHeight="1" x14ac:dyDescent="0.2">
      <c r="A43" s="3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5"/>
      <c r="P43" s="5"/>
      <c r="Q43" s="5"/>
      <c r="R43" s="5"/>
      <c r="S43" s="5"/>
      <c r="T43" s="5"/>
      <c r="U43" s="6"/>
      <c r="AC43" s="133"/>
      <c r="AD43" s="133"/>
      <c r="AE43" s="6"/>
      <c r="AF43" s="6"/>
      <c r="AG43" s="6"/>
    </row>
    <row r="44" spans="1:33" s="128" customFormat="1" ht="14.25" x14ac:dyDescent="0.2">
      <c r="A44" s="3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5"/>
      <c r="P44" s="5"/>
      <c r="Q44" s="5"/>
      <c r="R44" s="5"/>
      <c r="S44" s="5"/>
      <c r="T44" s="5"/>
      <c r="U44" s="6"/>
      <c r="AC44" s="133"/>
      <c r="AD44" s="133"/>
      <c r="AE44" s="6"/>
      <c r="AF44" s="6"/>
      <c r="AG44" s="6"/>
    </row>
    <row r="45" spans="1:33" s="128" customFormat="1" ht="14.25" x14ac:dyDescent="0.2">
      <c r="A45" s="3"/>
      <c r="B45" s="66"/>
      <c r="C45" s="66" t="s">
        <v>0</v>
      </c>
      <c r="D45" s="66"/>
      <c r="E45" s="66" t="s">
        <v>0</v>
      </c>
      <c r="F45" s="66"/>
      <c r="G45" s="66"/>
      <c r="H45" s="66"/>
      <c r="I45" s="66"/>
      <c r="J45" s="66"/>
      <c r="K45" s="66"/>
      <c r="L45" s="66"/>
      <c r="M45" s="66"/>
      <c r="N45" s="66"/>
      <c r="O45" s="5"/>
      <c r="P45" s="5"/>
      <c r="Q45" s="5"/>
      <c r="R45" s="5"/>
      <c r="S45" s="5"/>
      <c r="T45" s="5"/>
      <c r="U45" s="6"/>
      <c r="AC45" s="133"/>
      <c r="AD45" s="133"/>
      <c r="AE45" s="6"/>
      <c r="AF45" s="6"/>
      <c r="AG45" s="6"/>
    </row>
    <row r="46" spans="1:33" s="128" customFormat="1" ht="14.25" x14ac:dyDescent="0.2">
      <c r="A46" s="3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5"/>
      <c r="P46" s="5"/>
      <c r="Q46" s="5"/>
      <c r="R46" s="5"/>
      <c r="S46" s="5"/>
      <c r="T46" s="5"/>
      <c r="U46" s="6"/>
      <c r="AC46" s="133"/>
      <c r="AD46" s="133"/>
      <c r="AE46" s="6"/>
      <c r="AF46" s="6"/>
      <c r="AG46" s="6"/>
    </row>
    <row r="47" spans="1:33" s="128" customFormat="1" ht="14.25" x14ac:dyDescent="0.2">
      <c r="A47" s="3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5"/>
      <c r="P47" s="5"/>
      <c r="Q47" s="5"/>
      <c r="R47" s="5"/>
      <c r="S47" s="5"/>
      <c r="T47" s="5"/>
      <c r="U47" s="6"/>
      <c r="AC47" s="133"/>
      <c r="AD47" s="133"/>
      <c r="AE47" s="6"/>
      <c r="AF47" s="6"/>
      <c r="AG47" s="6"/>
    </row>
    <row r="48" spans="1:33" s="128" customFormat="1" ht="14.25" x14ac:dyDescent="0.2">
      <c r="A48" s="3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5"/>
      <c r="P48" s="5"/>
      <c r="Q48" s="5"/>
      <c r="R48" s="5"/>
      <c r="S48" s="5"/>
      <c r="T48" s="5"/>
      <c r="U48" s="6"/>
      <c r="AC48" s="133"/>
      <c r="AD48" s="133"/>
      <c r="AE48" s="6"/>
      <c r="AF48" s="6"/>
      <c r="AG48" s="6"/>
    </row>
    <row r="49" spans="1:33" s="128" customFormat="1" ht="14.25" x14ac:dyDescent="0.2">
      <c r="A49" s="3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5"/>
      <c r="P49" s="5"/>
      <c r="Q49" s="5"/>
      <c r="R49" s="5"/>
      <c r="S49" s="5"/>
      <c r="T49" s="5"/>
      <c r="U49" s="6"/>
      <c r="AC49" s="133"/>
      <c r="AD49" s="133"/>
      <c r="AE49" s="6"/>
      <c r="AF49" s="6"/>
      <c r="AG49" s="6"/>
    </row>
    <row r="50" spans="1:33" s="128" customFormat="1" ht="14.25" x14ac:dyDescent="0.2">
      <c r="A50" s="3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5"/>
      <c r="P50" s="5"/>
      <c r="Q50" s="5"/>
      <c r="R50" s="5"/>
      <c r="S50" s="5"/>
      <c r="T50" s="5"/>
      <c r="U50" s="6"/>
      <c r="AC50" s="133"/>
      <c r="AD50" s="133"/>
      <c r="AE50" s="6"/>
      <c r="AF50" s="6"/>
      <c r="AG50" s="6"/>
    </row>
    <row r="51" spans="1:33" s="128" customFormat="1" ht="14.25" x14ac:dyDescent="0.2">
      <c r="A51" s="3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5"/>
      <c r="P51" s="5"/>
      <c r="Q51" s="5"/>
      <c r="R51" s="5"/>
      <c r="S51" s="5"/>
      <c r="T51" s="5"/>
      <c r="U51" s="6"/>
      <c r="AC51" s="133"/>
      <c r="AD51" s="133"/>
      <c r="AE51" s="6"/>
      <c r="AF51" s="6"/>
      <c r="AG51" s="6"/>
    </row>
  </sheetData>
  <sheetProtection algorithmName="SHA-512" hashValue="m3rve7xzqKD9c2aa/sUx6cKgKUK4qOt7MEoeQ5Lc+pBiLeISo0B8+9FUnezofGQLq9e2BPM5yF7rfQJ7UFtJQQ==" saltValue="JqR0CKDX6lZVRqAiGhOCEw==" spinCount="100000" sheet="1" objects="1" scenarios="1"/>
  <protectedRanges>
    <protectedRange sqref="F13" name="vertrek"/>
    <protectedRange sqref="J4:N5" name="kop2"/>
    <protectedRange sqref="E4:G5" name="kop1"/>
    <protectedRange sqref="C13:E38 G13:G38" name="DatumReis"/>
    <protectedRange sqref="H13 J13:M38" name="Brandstof"/>
    <protectedRange sqref="O13:Q38" name="transportprestatie"/>
  </protectedRanges>
  <mergeCells count="136">
    <mergeCell ref="C37:D37"/>
    <mergeCell ref="H37:I37"/>
    <mergeCell ref="J37:K37"/>
    <mergeCell ref="L37:M37"/>
    <mergeCell ref="C38:D38"/>
    <mergeCell ref="H38:I38"/>
    <mergeCell ref="J38:K38"/>
    <mergeCell ref="L38:M38"/>
    <mergeCell ref="C35:D35"/>
    <mergeCell ref="H35:I35"/>
    <mergeCell ref="J35:K35"/>
    <mergeCell ref="L35:M35"/>
    <mergeCell ref="C36:D36"/>
    <mergeCell ref="H36:I36"/>
    <mergeCell ref="J36:K36"/>
    <mergeCell ref="L36:M36"/>
    <mergeCell ref="C33:D33"/>
    <mergeCell ref="H33:I33"/>
    <mergeCell ref="J33:K33"/>
    <mergeCell ref="L33:M33"/>
    <mergeCell ref="C34:D34"/>
    <mergeCell ref="H34:I34"/>
    <mergeCell ref="J34:K34"/>
    <mergeCell ref="L34:M34"/>
    <mergeCell ref="C31:D31"/>
    <mergeCell ref="H31:I31"/>
    <mergeCell ref="J31:K31"/>
    <mergeCell ref="L31:M31"/>
    <mergeCell ref="C32:D32"/>
    <mergeCell ref="H32:I32"/>
    <mergeCell ref="J32:K32"/>
    <mergeCell ref="L32:M32"/>
    <mergeCell ref="C29:D29"/>
    <mergeCell ref="H29:I29"/>
    <mergeCell ref="J29:K29"/>
    <mergeCell ref="L29:M29"/>
    <mergeCell ref="C30:D30"/>
    <mergeCell ref="H30:I30"/>
    <mergeCell ref="J30:K30"/>
    <mergeCell ref="L30:M30"/>
    <mergeCell ref="C27:D27"/>
    <mergeCell ref="H27:I27"/>
    <mergeCell ref="J27:K27"/>
    <mergeCell ref="L27:M27"/>
    <mergeCell ref="C28:D28"/>
    <mergeCell ref="H28:I28"/>
    <mergeCell ref="J28:K28"/>
    <mergeCell ref="L28:M28"/>
    <mergeCell ref="C25:D25"/>
    <mergeCell ref="H25:I25"/>
    <mergeCell ref="J25:K25"/>
    <mergeCell ref="L25:M25"/>
    <mergeCell ref="C26:D26"/>
    <mergeCell ref="H26:I26"/>
    <mergeCell ref="J26:K26"/>
    <mergeCell ref="L26:M26"/>
    <mergeCell ref="C23:D23"/>
    <mergeCell ref="H23:I23"/>
    <mergeCell ref="J23:K23"/>
    <mergeCell ref="L23:M23"/>
    <mergeCell ref="C24:D24"/>
    <mergeCell ref="H24:I24"/>
    <mergeCell ref="J24:K24"/>
    <mergeCell ref="L24:M24"/>
    <mergeCell ref="C21:D21"/>
    <mergeCell ref="H21:I21"/>
    <mergeCell ref="J21:K21"/>
    <mergeCell ref="L21:M21"/>
    <mergeCell ref="C22:D22"/>
    <mergeCell ref="H22:I22"/>
    <mergeCell ref="J22:K22"/>
    <mergeCell ref="L22:M22"/>
    <mergeCell ref="C19:D19"/>
    <mergeCell ref="H19:I19"/>
    <mergeCell ref="J19:K19"/>
    <mergeCell ref="L19:M19"/>
    <mergeCell ref="C20:D20"/>
    <mergeCell ref="H20:I20"/>
    <mergeCell ref="J20:K20"/>
    <mergeCell ref="L20:M20"/>
    <mergeCell ref="C17:D17"/>
    <mergeCell ref="H17:I17"/>
    <mergeCell ref="J17:K17"/>
    <mergeCell ref="L17:M17"/>
    <mergeCell ref="C18:D18"/>
    <mergeCell ref="H18:I18"/>
    <mergeCell ref="J18:K18"/>
    <mergeCell ref="L18:M18"/>
    <mergeCell ref="C15:D15"/>
    <mergeCell ref="H15:I15"/>
    <mergeCell ref="J15:K15"/>
    <mergeCell ref="L15:M15"/>
    <mergeCell ref="C16:D16"/>
    <mergeCell ref="H16:I16"/>
    <mergeCell ref="J16:K16"/>
    <mergeCell ref="L16:M16"/>
    <mergeCell ref="S12:U12"/>
    <mergeCell ref="C13:D13"/>
    <mergeCell ref="H13:I13"/>
    <mergeCell ref="J13:K13"/>
    <mergeCell ref="L13:M13"/>
    <mergeCell ref="C14:D14"/>
    <mergeCell ref="H14:I14"/>
    <mergeCell ref="J14:K14"/>
    <mergeCell ref="L14:M14"/>
    <mergeCell ref="C12:D12"/>
    <mergeCell ref="H12:I12"/>
    <mergeCell ref="J12:K12"/>
    <mergeCell ref="L12:M12"/>
    <mergeCell ref="H9:I9"/>
    <mergeCell ref="L9:M9"/>
    <mergeCell ref="C10:D10"/>
    <mergeCell ref="H10:I10"/>
    <mergeCell ref="J10:K10"/>
    <mergeCell ref="L10:M10"/>
    <mergeCell ref="O7:R7"/>
    <mergeCell ref="S7:U7"/>
    <mergeCell ref="E8:E11"/>
    <mergeCell ref="F8:F11"/>
    <mergeCell ref="G8:G11"/>
    <mergeCell ref="H8:I8"/>
    <mergeCell ref="J8:K8"/>
    <mergeCell ref="L8:M8"/>
    <mergeCell ref="C11:D11"/>
    <mergeCell ref="H11:I11"/>
    <mergeCell ref="J11:K11"/>
    <mergeCell ref="L11:M11"/>
    <mergeCell ref="B2:N2"/>
    <mergeCell ref="B3:H3"/>
    <mergeCell ref="B4:C4"/>
    <mergeCell ref="E4:G4"/>
    <mergeCell ref="J4:N4"/>
    <mergeCell ref="B5:C5"/>
    <mergeCell ref="E5:G5"/>
    <mergeCell ref="E7:G7"/>
    <mergeCell ref="H7:N7"/>
  </mergeCells>
  <conditionalFormatting sqref="N13:N38">
    <cfRule type="cellIs" dxfId="26" priority="32" operator="equal">
      <formula>0</formula>
    </cfRule>
    <cfRule type="cellIs" dxfId="25" priority="33" operator="equal">
      <formula>0</formula>
    </cfRule>
  </conditionalFormatting>
  <conditionalFormatting sqref="R13:R38">
    <cfRule type="cellIs" dxfId="24" priority="31" stopIfTrue="1" operator="equal">
      <formula>0</formula>
    </cfRule>
  </conditionalFormatting>
  <conditionalFormatting sqref="S13:S38">
    <cfRule type="cellIs" dxfId="23" priority="30" operator="equal">
      <formula>0</formula>
    </cfRule>
  </conditionalFormatting>
  <conditionalFormatting sqref="R13:R38">
    <cfRule type="cellIs" dxfId="22" priority="29" operator="equal">
      <formula>FALSE</formula>
    </cfRule>
  </conditionalFormatting>
  <conditionalFormatting sqref="T13:U38 R13:R38">
    <cfRule type="expression" dxfId="21" priority="28">
      <formula>$E13="Empty"</formula>
    </cfRule>
  </conditionalFormatting>
  <conditionalFormatting sqref="F44 F50:F1048576 F1:F8 F13:F38">
    <cfRule type="cellIs" dxfId="20" priority="21" operator="equal">
      <formula>0</formula>
    </cfRule>
  </conditionalFormatting>
  <conditionalFormatting sqref="E13:E38">
    <cfRule type="cellIs" dxfId="19" priority="20" operator="equal">
      <formula>0</formula>
    </cfRule>
  </conditionalFormatting>
  <conditionalFormatting sqref="G14:G37">
    <cfRule type="cellIs" dxfId="18" priority="19" operator="equal">
      <formula>0</formula>
    </cfRule>
  </conditionalFormatting>
  <conditionalFormatting sqref="O13:O38">
    <cfRule type="cellIs" dxfId="17" priority="18" stopIfTrue="1" operator="equal">
      <formula>0</formula>
    </cfRule>
  </conditionalFormatting>
  <conditionalFormatting sqref="O13:O38">
    <cfRule type="cellIs" dxfId="16" priority="17" operator="equal">
      <formula>FALSE</formula>
    </cfRule>
  </conditionalFormatting>
  <conditionalFormatting sqref="O13:O38">
    <cfRule type="cellIs" dxfId="15" priority="15" operator="equal">
      <formula>0</formula>
    </cfRule>
    <cfRule type="expression" dxfId="14" priority="16" stopIfTrue="1">
      <formula>$E13="Loaded"</formula>
    </cfRule>
  </conditionalFormatting>
  <conditionalFormatting sqref="O38">
    <cfRule type="cellIs" dxfId="13" priority="14" operator="equal">
      <formula>FALSE</formula>
    </cfRule>
  </conditionalFormatting>
  <conditionalFormatting sqref="P14 P27">
    <cfRule type="cellIs" dxfId="12" priority="13" stopIfTrue="1" operator="equal">
      <formula>0</formula>
    </cfRule>
  </conditionalFormatting>
  <conditionalFormatting sqref="P13:P38">
    <cfRule type="cellIs" dxfId="11" priority="12" operator="equal">
      <formula>FALSE</formula>
    </cfRule>
  </conditionalFormatting>
  <conditionalFormatting sqref="P13:P38">
    <cfRule type="cellIs" dxfId="10" priority="11" stopIfTrue="1" operator="equal">
      <formula>0</formula>
    </cfRule>
  </conditionalFormatting>
  <conditionalFormatting sqref="P13:P38">
    <cfRule type="expression" dxfId="9" priority="10">
      <formula>$E13="Empty"</formula>
    </cfRule>
  </conditionalFormatting>
  <conditionalFormatting sqref="Q14:Q38">
    <cfRule type="cellIs" dxfId="8" priority="9" stopIfTrue="1" operator="equal">
      <formula>0</formula>
    </cfRule>
  </conditionalFormatting>
  <conditionalFormatting sqref="Q13:Q38">
    <cfRule type="cellIs" dxfId="7" priority="8" operator="equal">
      <formula>FALSE</formula>
    </cfRule>
  </conditionalFormatting>
  <conditionalFormatting sqref="Q13:Q38">
    <cfRule type="cellIs" dxfId="6" priority="7" stopIfTrue="1" operator="equal">
      <formula>0</formula>
    </cfRule>
  </conditionalFormatting>
  <conditionalFormatting sqref="Q13:Q38">
    <cfRule type="expression" dxfId="5" priority="6">
      <formula>$E13="Empty"</formula>
    </cfRule>
  </conditionalFormatting>
  <conditionalFormatting sqref="H12">
    <cfRule type="cellIs" dxfId="4" priority="5" operator="equal">
      <formula>0</formula>
    </cfRule>
  </conditionalFormatting>
  <conditionalFormatting sqref="F12">
    <cfRule type="cellIs" dxfId="3" priority="4" operator="equal">
      <formula>0</formula>
    </cfRule>
  </conditionalFormatting>
  <conditionalFormatting sqref="V1:AD1048576">
    <cfRule type="cellIs" dxfId="2" priority="3" operator="equal">
      <formula>FALSE</formula>
    </cfRule>
  </conditionalFormatting>
  <conditionalFormatting sqref="N5">
    <cfRule type="cellIs" dxfId="1" priority="2" operator="equal">
      <formula>0</formula>
    </cfRule>
  </conditionalFormatting>
  <conditionalFormatting sqref="N14:N38">
    <cfRule type="cellIs" dxfId="0" priority="1" operator="equal">
      <formula>FALSE</formula>
    </cfRule>
  </conditionalFormatting>
  <dataValidations count="5">
    <dataValidation type="custom" allowBlank="1" showInputMessage="1" showErrorMessage="1" errorTitle="Let op" error="Bij 'Type' is 'Leeg' ingevuld. Daarom hoeft deze kolom niet ingevuld te worden. " sqref="P13:R38" xr:uid="{CE040CD3-B5DD-4710-B6FF-AA0CBFF7D9E2}">
      <formula1>$E13="Geladen"</formula1>
    </dataValidation>
    <dataValidation type="custom" allowBlank="1" showInputMessage="1" showErrorMessage="1" errorTitle="Let op" error="Bij 'Type' is 'Geladen' ingevuld. Daarom hoeft deze kolom niet ingevuld te worden. " sqref="O13:O38" xr:uid="{9A548E0C-CB0B-4353-8EBE-BE9D9A15CCF2}">
      <formula1>$E13="Leeg"</formula1>
    </dataValidation>
    <dataValidation type="list" allowBlank="1" showInputMessage="1" showErrorMessage="1" sqref="E13:E38" xr:uid="{F1F090E3-8E51-4DA6-B101-F8CF76A9E87E}">
      <formula1>"Empty,Loaded"</formula1>
    </dataValidation>
    <dataValidation type="custom" allowBlank="1" showInputMessage="1" showErrorMessage="1" errorTitle="Let op" error="Bij &quot;Type&quot; is Empty ingevuld. Daarom hoeft deze niet ingevuld te worden. " sqref="T13:U38" xr:uid="{638D25EB-10C7-4F9B-B6F4-E067DCEC6304}">
      <formula1>$E13="Leeg"</formula1>
    </dataValidation>
    <dataValidation type="list" allowBlank="1" showInputMessage="1" showErrorMessage="1" sqref="J5" xr:uid="{E1247928-D46B-4E14-8E32-D75E43A3DF46}">
      <formula1>"Diesel (fossiele),GTL"</formula1>
    </dataValidation>
  </dataValidations>
  <pageMargins left="0.23622047244094491" right="0.23622047244094491" top="0.39370078740157483" bottom="0.74803149606299213" header="0.31496062992125984" footer="0.31496062992125984"/>
  <pageSetup paperSize="8" scale="90" fitToHeight="0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J 0 k 0 V U d J k 8 W k A A A A 9 g A A A B I A H A B D b 2 5 m a W c v U G F j a 2 F n Z S 5 4 b W w g o h g A K K A U A A A A A A A A A A A A A A A A A A A A A A A A A A A A h Y 9 B D o I w F E S v Q r q n L Z g Y J J + y c A v G x M S 4 J a V C I 3 w M L Z a 7 u f B I X k G M o u 5 c z p u 3 m L l f b 5 C O b e N d V G 9 0 h w k J K C e e Q t m V G q u E D P b o R y Q V s C 3 k q a i U N 8 l o 4 t G U C a m t P c e M O e e o W 9 C u r 1 j I e c A O e b a T t W o L 8 p H 1 f 9 n X a G y B U h E B + 9 c Y E d K A R 3 Q V L S k H N k P I N X 6 F c N r 7 b H 8 g r I f G D r 0 S 2 P i b D N g c g b 0 / i A d Q S w M E F A A C A A g A J 0 k 0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d J N F U o i k e 4 D g A A A B E A A A A T A B w A R m 9 y b X V s Y X M v U 2 V j d G l v b j E u b S C i G A A o o B Q A A A A A A A A A A A A A A A A A A A A A A A A A A A A r T k 0 u y c z P U w i G 0 I b W A F B L A Q I t A B Q A A g A I A C d J N F V H S Z P F p A A A A P Y A A A A S A A A A A A A A A A A A A A A A A A A A A A B D b 2 5 m a W c v U G F j a 2 F n Z S 5 4 b W x Q S w E C L Q A U A A I A C A A n S T R V D 8 r p q 6 Q A A A D p A A A A E w A A A A A A A A A A A A A A A A D w A A A A W 0 N v b n R l b n R f V H l w Z X N d L n h t b F B L A Q I t A B Q A A g A I A C d J N F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l j A A v 5 Q l p S p j / e 0 r C k P d 0 A A A A A A I A A A A A A B B m A A A A A Q A A I A A A A B O V p u G w A Q d D 4 D q Q I R Z i 6 T a j B 8 y p i S n i e B 5 B R 1 8 I D c n a A A A A A A 6 A A A A A A g A A I A A A A E h a K c K O t X + 3 j X C / 5 5 o 3 i e 2 t Y N 0 n / X X 5 T O 1 U B E O k n / t 6 U A A A A N V M C l s l o / g F t w O M 2 y B 7 / W F m m E 9 t T a B L 2 e Y 1 z B P E r e l k Z O 2 1 t v 0 v W M B q I a Y K g S U C E 3 Y h R R y 8 L R F T g F j 0 A H c l s 7 f V v X O Z g A f x g z 1 s b A G 5 7 r s l Q A A A A I u 0 d b A T C 3 H G n L d p 9 R 7 d 7 J i m o H V D N K i W A x i C x H T g 1 y Y t D F y Y j C D e 6 E P X Y N E 4 L y C s W N S k Z q s L y U h C F B M / C x 2 K 2 7 w = < / D a t a M a s h u p > 
</file>

<file path=customXml/itemProps1.xml><?xml version="1.0" encoding="utf-8"?>
<ds:datastoreItem xmlns:ds="http://schemas.openxmlformats.org/officeDocument/2006/customXml" ds:itemID="{7410541A-ACC7-42A1-98C2-12F8094CA8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CO2 Calculation</vt:lpstr>
      <vt:lpstr>Explanation</vt:lpstr>
      <vt:lpstr>'CO2 Calculation'!Afdrukbereik</vt:lpstr>
      <vt:lpstr>Explanation!Afdrukbereik</vt:lpstr>
    </vt:vector>
  </TitlesOfParts>
  <Company>BGA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kstruijk;jfransen@greenaward.org</dc:creator>
  <cp:lastModifiedBy>Karin Struijk</cp:lastModifiedBy>
  <cp:lastPrinted>2023-02-26T19:02:35Z</cp:lastPrinted>
  <dcterms:created xsi:type="dcterms:W3CDTF">2013-09-28T18:24:44Z</dcterms:created>
  <dcterms:modified xsi:type="dcterms:W3CDTF">2023-02-28T16:30:50Z</dcterms:modified>
</cp:coreProperties>
</file>