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actobv-my.sharepoint.com/personal/kstruijk_intacto_nl/Documents/60  Green Award/Programma van eisen/2022 Binnenvaart/2023 DEFINITIEF/"/>
    </mc:Choice>
  </mc:AlternateContent>
  <xr:revisionPtr revIDLastSave="499" documentId="8_{42A1A508-20D7-46ED-9559-FBE201093559}" xr6:coauthVersionLast="47" xr6:coauthVersionMax="47" xr10:uidLastSave="{EB2BE232-EBF3-4D01-9C0A-F8636DECAC89}"/>
  <bookViews>
    <workbookView xWindow="28680" yWindow="-120" windowWidth="29040" windowHeight="15840" xr2:uid="{0E751008-2196-9B40-996A-CC3DF018291B}"/>
  </bookViews>
  <sheets>
    <sheet name="Calcul CO2" sheetId="26" r:id="rId1"/>
    <sheet name="Explanation" sheetId="30" r:id="rId2"/>
  </sheets>
  <definedNames>
    <definedName name="_xlnm.Print_Area" localSheetId="0">'Calcul CO2'!$A$1:$U$47</definedName>
    <definedName name="_xlnm.Print_Area" localSheetId="1">Explanation!$A$1:$U$38</definedName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Toepassin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6" l="1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H15" i="26"/>
  <c r="H16" i="26"/>
  <c r="H17" i="26"/>
  <c r="H18" i="26"/>
  <c r="H19" i="26"/>
  <c r="H20" i="26"/>
  <c r="H21" i="26"/>
  <c r="H22" i="26"/>
  <c r="H23" i="26"/>
  <c r="H24" i="26"/>
  <c r="H14" i="26"/>
  <c r="N13" i="26"/>
  <c r="N14" i="26"/>
  <c r="N15" i="26"/>
  <c r="AL38" i="30"/>
  <c r="AK38" i="30"/>
  <c r="AJ38" i="30"/>
  <c r="AI38" i="30"/>
  <c r="AH38" i="30"/>
  <c r="AG38" i="30"/>
  <c r="AF38" i="30"/>
  <c r="AB38" i="30"/>
  <c r="AA38" i="30"/>
  <c r="Z38" i="30"/>
  <c r="Y38" i="30"/>
  <c r="X38" i="30"/>
  <c r="W38" i="30"/>
  <c r="V38" i="30"/>
  <c r="R38" i="30"/>
  <c r="N38" i="30"/>
  <c r="H38" i="30"/>
  <c r="F38" i="30"/>
  <c r="AL37" i="30"/>
  <c r="AK37" i="30"/>
  <c r="AJ37" i="30"/>
  <c r="AI37" i="30"/>
  <c r="AH37" i="30"/>
  <c r="AG37" i="30"/>
  <c r="AF37" i="30"/>
  <c r="AB37" i="30"/>
  <c r="AA37" i="30"/>
  <c r="Z37" i="30"/>
  <c r="Y37" i="30"/>
  <c r="X37" i="30"/>
  <c r="W37" i="30"/>
  <c r="V37" i="30"/>
  <c r="R37" i="30"/>
  <c r="N37" i="30"/>
  <c r="H37" i="30"/>
  <c r="F37" i="30"/>
  <c r="AL36" i="30"/>
  <c r="AK36" i="30"/>
  <c r="AJ36" i="30"/>
  <c r="AI36" i="30"/>
  <c r="AH36" i="30"/>
  <c r="AG36" i="30"/>
  <c r="AF36" i="30"/>
  <c r="AB36" i="30"/>
  <c r="AA36" i="30"/>
  <c r="Z36" i="30"/>
  <c r="Y36" i="30"/>
  <c r="X36" i="30"/>
  <c r="W36" i="30"/>
  <c r="V36" i="30"/>
  <c r="R36" i="30"/>
  <c r="N36" i="30"/>
  <c r="H36" i="30"/>
  <c r="F36" i="30"/>
  <c r="AL35" i="30"/>
  <c r="AK35" i="30"/>
  <c r="AJ35" i="30"/>
  <c r="AI35" i="30"/>
  <c r="AH35" i="30"/>
  <c r="AG35" i="30"/>
  <c r="AF35" i="30"/>
  <c r="AB35" i="30"/>
  <c r="AA35" i="30"/>
  <c r="Z35" i="30"/>
  <c r="Y35" i="30"/>
  <c r="X35" i="30"/>
  <c r="W35" i="30"/>
  <c r="V35" i="30"/>
  <c r="R35" i="30"/>
  <c r="N35" i="30"/>
  <c r="S35" i="30" s="1"/>
  <c r="H35" i="30"/>
  <c r="F35" i="30"/>
  <c r="AL34" i="30"/>
  <c r="AK34" i="30"/>
  <c r="AJ34" i="30"/>
  <c r="AI34" i="30"/>
  <c r="AH34" i="30"/>
  <c r="AG34" i="30"/>
  <c r="AF34" i="30"/>
  <c r="AB34" i="30"/>
  <c r="AA34" i="30"/>
  <c r="Z34" i="30"/>
  <c r="Y34" i="30"/>
  <c r="X34" i="30"/>
  <c r="W34" i="30"/>
  <c r="V34" i="30"/>
  <c r="R34" i="30"/>
  <c r="N34" i="30"/>
  <c r="S34" i="30" s="1"/>
  <c r="H34" i="30"/>
  <c r="F34" i="30"/>
  <c r="AL33" i="30"/>
  <c r="AK33" i="30"/>
  <c r="AJ33" i="30"/>
  <c r="AI33" i="30"/>
  <c r="AH33" i="30"/>
  <c r="AG33" i="30"/>
  <c r="AF33" i="30"/>
  <c r="AB33" i="30"/>
  <c r="AA33" i="30"/>
  <c r="Z33" i="30"/>
  <c r="Y33" i="30"/>
  <c r="X33" i="30"/>
  <c r="W33" i="30"/>
  <c r="V33" i="30"/>
  <c r="R33" i="30"/>
  <c r="N33" i="30"/>
  <c r="S33" i="30" s="1"/>
  <c r="H33" i="30"/>
  <c r="F33" i="30"/>
  <c r="AL32" i="30"/>
  <c r="AK32" i="30"/>
  <c r="AJ32" i="30"/>
  <c r="AI32" i="30"/>
  <c r="AH32" i="30"/>
  <c r="AG32" i="30"/>
  <c r="AF32" i="30"/>
  <c r="AB32" i="30"/>
  <c r="AA32" i="30"/>
  <c r="Z32" i="30"/>
  <c r="Y32" i="30"/>
  <c r="X32" i="30"/>
  <c r="W32" i="30"/>
  <c r="V32" i="30"/>
  <c r="R32" i="30"/>
  <c r="N32" i="30"/>
  <c r="S32" i="30" s="1"/>
  <c r="H32" i="30"/>
  <c r="F32" i="30"/>
  <c r="AL31" i="30"/>
  <c r="AK31" i="30"/>
  <c r="AJ31" i="30"/>
  <c r="AI31" i="30"/>
  <c r="AH31" i="30"/>
  <c r="AG31" i="30"/>
  <c r="AF31" i="30"/>
  <c r="AB31" i="30"/>
  <c r="AA31" i="30"/>
  <c r="Z31" i="30"/>
  <c r="Y31" i="30"/>
  <c r="X31" i="30"/>
  <c r="W31" i="30"/>
  <c r="V31" i="30"/>
  <c r="R31" i="30"/>
  <c r="N31" i="30"/>
  <c r="S31" i="30" s="1"/>
  <c r="H31" i="30"/>
  <c r="F31" i="30"/>
  <c r="AL30" i="30"/>
  <c r="AK30" i="30"/>
  <c r="AJ30" i="30"/>
  <c r="AI30" i="30"/>
  <c r="AH30" i="30"/>
  <c r="AG30" i="30"/>
  <c r="AF30" i="30"/>
  <c r="AB30" i="30"/>
  <c r="AA30" i="30"/>
  <c r="Z30" i="30"/>
  <c r="Y30" i="30"/>
  <c r="X30" i="30"/>
  <c r="W30" i="30"/>
  <c r="V30" i="30"/>
  <c r="R30" i="30"/>
  <c r="N30" i="30"/>
  <c r="S30" i="30" s="1"/>
  <c r="H30" i="30"/>
  <c r="F30" i="30"/>
  <c r="AL29" i="30"/>
  <c r="AK29" i="30"/>
  <c r="AJ29" i="30"/>
  <c r="AI29" i="30"/>
  <c r="AH29" i="30"/>
  <c r="AG29" i="30"/>
  <c r="AF29" i="30"/>
  <c r="AB29" i="30"/>
  <c r="AA29" i="30"/>
  <c r="Z29" i="30"/>
  <c r="Y29" i="30"/>
  <c r="X29" i="30"/>
  <c r="W29" i="30"/>
  <c r="V29" i="30"/>
  <c r="R29" i="30"/>
  <c r="N29" i="30"/>
  <c r="S29" i="30" s="1"/>
  <c r="H29" i="30"/>
  <c r="F29" i="30"/>
  <c r="AL28" i="30"/>
  <c r="AK28" i="30"/>
  <c r="AJ28" i="30"/>
  <c r="AI28" i="30"/>
  <c r="AH28" i="30"/>
  <c r="AG28" i="30"/>
  <c r="AF28" i="30"/>
  <c r="AB28" i="30"/>
  <c r="AA28" i="30"/>
  <c r="Z28" i="30"/>
  <c r="Y28" i="30"/>
  <c r="X28" i="30"/>
  <c r="W28" i="30"/>
  <c r="V28" i="30"/>
  <c r="R28" i="30"/>
  <c r="N28" i="30"/>
  <c r="S28" i="30" s="1"/>
  <c r="H28" i="30"/>
  <c r="F28" i="30"/>
  <c r="AL27" i="30"/>
  <c r="AK27" i="30"/>
  <c r="AJ27" i="30"/>
  <c r="AI27" i="30"/>
  <c r="AH27" i="30"/>
  <c r="AG27" i="30"/>
  <c r="AF27" i="30"/>
  <c r="AB27" i="30"/>
  <c r="AA27" i="30"/>
  <c r="Z27" i="30"/>
  <c r="Y27" i="30"/>
  <c r="X27" i="30"/>
  <c r="W27" i="30"/>
  <c r="V27" i="30"/>
  <c r="R27" i="30"/>
  <c r="N27" i="30"/>
  <c r="S27" i="30" s="1"/>
  <c r="H27" i="30"/>
  <c r="F27" i="30"/>
  <c r="AL26" i="30"/>
  <c r="AK26" i="30"/>
  <c r="AJ26" i="30"/>
  <c r="AI26" i="30"/>
  <c r="AH26" i="30"/>
  <c r="AG26" i="30"/>
  <c r="AF26" i="30"/>
  <c r="AB26" i="30"/>
  <c r="AA26" i="30"/>
  <c r="Z26" i="30"/>
  <c r="Y26" i="30"/>
  <c r="X26" i="30"/>
  <c r="W26" i="30"/>
  <c r="V26" i="30"/>
  <c r="R26" i="30"/>
  <c r="N26" i="30"/>
  <c r="S26" i="30" s="1"/>
  <c r="H26" i="30"/>
  <c r="F26" i="30"/>
  <c r="AL25" i="30"/>
  <c r="AK25" i="30"/>
  <c r="AJ25" i="30"/>
  <c r="AI25" i="30"/>
  <c r="AH25" i="30"/>
  <c r="AG25" i="30"/>
  <c r="AF25" i="30"/>
  <c r="AB25" i="30"/>
  <c r="AA25" i="30"/>
  <c r="Z25" i="30"/>
  <c r="Y25" i="30"/>
  <c r="X25" i="30"/>
  <c r="W25" i="30"/>
  <c r="V25" i="30"/>
  <c r="R25" i="30"/>
  <c r="N25" i="30"/>
  <c r="S25" i="30" s="1"/>
  <c r="H25" i="30"/>
  <c r="F25" i="30"/>
  <c r="AL24" i="30"/>
  <c r="AK24" i="30"/>
  <c r="AJ24" i="30"/>
  <c r="AI24" i="30"/>
  <c r="AH24" i="30"/>
  <c r="AG24" i="30"/>
  <c r="AF24" i="30"/>
  <c r="AB24" i="30"/>
  <c r="AA24" i="30"/>
  <c r="Z24" i="30"/>
  <c r="Y24" i="30"/>
  <c r="X24" i="30"/>
  <c r="W24" i="30"/>
  <c r="V24" i="30"/>
  <c r="R24" i="30"/>
  <c r="N24" i="30"/>
  <c r="S24" i="30" s="1"/>
  <c r="H24" i="30"/>
  <c r="F24" i="30"/>
  <c r="AL23" i="30"/>
  <c r="AK23" i="30"/>
  <c r="AJ23" i="30"/>
  <c r="AI23" i="30"/>
  <c r="AH23" i="30"/>
  <c r="AG23" i="30"/>
  <c r="AF23" i="30"/>
  <c r="AB23" i="30"/>
  <c r="AA23" i="30"/>
  <c r="Z23" i="30"/>
  <c r="Y23" i="30"/>
  <c r="X23" i="30"/>
  <c r="W23" i="30"/>
  <c r="V23" i="30"/>
  <c r="R23" i="30"/>
  <c r="N23" i="30"/>
  <c r="S23" i="30" s="1"/>
  <c r="H23" i="30"/>
  <c r="F23" i="30"/>
  <c r="AL22" i="30"/>
  <c r="AK22" i="30"/>
  <c r="AJ22" i="30"/>
  <c r="AI22" i="30"/>
  <c r="AH22" i="30"/>
  <c r="AG22" i="30"/>
  <c r="AF22" i="30"/>
  <c r="AB22" i="30"/>
  <c r="AA22" i="30"/>
  <c r="Z22" i="30"/>
  <c r="Y22" i="30"/>
  <c r="X22" i="30"/>
  <c r="W22" i="30"/>
  <c r="V22" i="30"/>
  <c r="R22" i="30"/>
  <c r="N22" i="30"/>
  <c r="S22" i="30" s="1"/>
  <c r="H22" i="30"/>
  <c r="F22" i="30"/>
  <c r="AL21" i="30"/>
  <c r="AK21" i="30"/>
  <c r="AJ21" i="30"/>
  <c r="AI21" i="30"/>
  <c r="AH21" i="30"/>
  <c r="AG21" i="30"/>
  <c r="AF21" i="30"/>
  <c r="AB21" i="30"/>
  <c r="AA21" i="30"/>
  <c r="Z21" i="30"/>
  <c r="Y21" i="30"/>
  <c r="X21" i="30"/>
  <c r="W21" i="30"/>
  <c r="V21" i="30"/>
  <c r="R21" i="30"/>
  <c r="N21" i="30"/>
  <c r="S21" i="30" s="1"/>
  <c r="H21" i="30"/>
  <c r="F21" i="30"/>
  <c r="AL20" i="30"/>
  <c r="AK20" i="30"/>
  <c r="AJ20" i="30"/>
  <c r="AI20" i="30"/>
  <c r="AH20" i="30"/>
  <c r="AG20" i="30"/>
  <c r="AF20" i="30"/>
  <c r="AB20" i="30"/>
  <c r="AA20" i="30"/>
  <c r="Z20" i="30"/>
  <c r="Y20" i="30"/>
  <c r="X20" i="30"/>
  <c r="W20" i="30"/>
  <c r="V20" i="30"/>
  <c r="R20" i="30"/>
  <c r="N20" i="30"/>
  <c r="S20" i="30" s="1"/>
  <c r="H20" i="30"/>
  <c r="F20" i="30"/>
  <c r="AL19" i="30"/>
  <c r="AK19" i="30"/>
  <c r="AJ19" i="30"/>
  <c r="AI19" i="30"/>
  <c r="AH19" i="30"/>
  <c r="AG19" i="30"/>
  <c r="AF19" i="30"/>
  <c r="AB19" i="30"/>
  <c r="AA19" i="30"/>
  <c r="Z19" i="30"/>
  <c r="Y19" i="30"/>
  <c r="X19" i="30"/>
  <c r="W19" i="30"/>
  <c r="V19" i="30"/>
  <c r="R19" i="30"/>
  <c r="N19" i="30"/>
  <c r="S19" i="30" s="1"/>
  <c r="H19" i="30"/>
  <c r="F19" i="30"/>
  <c r="AL18" i="30"/>
  <c r="AK18" i="30"/>
  <c r="AJ18" i="30"/>
  <c r="AI18" i="30"/>
  <c r="AH18" i="30"/>
  <c r="AG18" i="30"/>
  <c r="AF18" i="30"/>
  <c r="AB18" i="30"/>
  <c r="AA18" i="30"/>
  <c r="Z18" i="30"/>
  <c r="Y18" i="30"/>
  <c r="X18" i="30"/>
  <c r="W18" i="30"/>
  <c r="V18" i="30"/>
  <c r="R18" i="30"/>
  <c r="N18" i="30"/>
  <c r="S18" i="30" s="1"/>
  <c r="H18" i="30"/>
  <c r="F18" i="30"/>
  <c r="AL17" i="30"/>
  <c r="AK17" i="30"/>
  <c r="AJ17" i="30"/>
  <c r="AI17" i="30"/>
  <c r="AH17" i="30"/>
  <c r="AG17" i="30"/>
  <c r="AF17" i="30"/>
  <c r="AB17" i="30"/>
  <c r="AA17" i="30"/>
  <c r="Z17" i="30"/>
  <c r="Y17" i="30"/>
  <c r="X17" i="30"/>
  <c r="W17" i="30"/>
  <c r="V17" i="30"/>
  <c r="R17" i="30"/>
  <c r="F17" i="30"/>
  <c r="AL16" i="30"/>
  <c r="AK16" i="30"/>
  <c r="AJ16" i="30"/>
  <c r="AI16" i="30"/>
  <c r="AH16" i="30"/>
  <c r="AG16" i="30"/>
  <c r="AF16" i="30"/>
  <c r="AB16" i="30"/>
  <c r="AA16" i="30"/>
  <c r="Z16" i="30"/>
  <c r="Y16" i="30"/>
  <c r="X16" i="30"/>
  <c r="W16" i="30"/>
  <c r="V16" i="30"/>
  <c r="R16" i="30"/>
  <c r="F16" i="30"/>
  <c r="AL15" i="30"/>
  <c r="AK15" i="30"/>
  <c r="AJ15" i="30"/>
  <c r="AI15" i="30"/>
  <c r="AH15" i="30"/>
  <c r="AG15" i="30"/>
  <c r="AF15" i="30"/>
  <c r="AB15" i="30"/>
  <c r="AA15" i="30"/>
  <c r="Z15" i="30"/>
  <c r="Y15" i="30"/>
  <c r="X15" i="30"/>
  <c r="W15" i="30"/>
  <c r="V15" i="30"/>
  <c r="R15" i="30"/>
  <c r="F15" i="30"/>
  <c r="AL14" i="30"/>
  <c r="AK14" i="30"/>
  <c r="AJ14" i="30"/>
  <c r="AI14" i="30"/>
  <c r="AH14" i="30"/>
  <c r="AG14" i="30"/>
  <c r="AF14" i="30"/>
  <c r="AB14" i="30"/>
  <c r="AA14" i="30"/>
  <c r="Z14" i="30"/>
  <c r="Y14" i="30"/>
  <c r="X14" i="30"/>
  <c r="W14" i="30"/>
  <c r="V14" i="30"/>
  <c r="R14" i="30"/>
  <c r="F14" i="30"/>
  <c r="AL13" i="30"/>
  <c r="AK13" i="30"/>
  <c r="AJ13" i="30"/>
  <c r="AI13" i="30"/>
  <c r="AH13" i="30"/>
  <c r="AG13" i="30"/>
  <c r="AF13" i="30"/>
  <c r="AB13" i="30"/>
  <c r="AA13" i="30"/>
  <c r="Z13" i="30"/>
  <c r="Y13" i="30"/>
  <c r="X13" i="30"/>
  <c r="W13" i="30"/>
  <c r="V13" i="30"/>
  <c r="R13" i="30"/>
  <c r="L5" i="30"/>
  <c r="S13" i="30" s="1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N38" i="26"/>
  <c r="L5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37" i="26"/>
  <c r="AB38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37" i="26"/>
  <c r="AA38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37" i="26"/>
  <c r="Z38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37" i="26"/>
  <c r="X38" i="26"/>
  <c r="W14" i="26"/>
  <c r="W15" i="26"/>
  <c r="W16" i="26"/>
  <c r="W17" i="26"/>
  <c r="W18" i="26"/>
  <c r="W19" i="26"/>
  <c r="W20" i="26"/>
  <c r="W21" i="26"/>
  <c r="W22" i="26"/>
  <c r="W23" i="26"/>
  <c r="W24" i="26"/>
  <c r="W25" i="26"/>
  <c r="W26" i="26"/>
  <c r="W27" i="26"/>
  <c r="W28" i="26"/>
  <c r="W29" i="26"/>
  <c r="W30" i="26"/>
  <c r="W31" i="26"/>
  <c r="W32" i="26"/>
  <c r="W33" i="26"/>
  <c r="W34" i="26"/>
  <c r="W35" i="26"/>
  <c r="W36" i="26"/>
  <c r="W37" i="26"/>
  <c r="W38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8" i="26"/>
  <c r="AB13" i="26"/>
  <c r="AA13" i="26"/>
  <c r="Z13" i="26"/>
  <c r="Y13" i="26"/>
  <c r="W13" i="26"/>
  <c r="X13" i="26"/>
  <c r="V13" i="26"/>
  <c r="S36" i="30" l="1"/>
  <c r="U36" i="30" s="1"/>
  <c r="S37" i="30"/>
  <c r="S38" i="30"/>
  <c r="S14" i="30"/>
  <c r="S15" i="30"/>
  <c r="S16" i="30"/>
  <c r="U16" i="30" s="1"/>
  <c r="T18" i="30"/>
  <c r="U18" i="30"/>
  <c r="T19" i="30"/>
  <c r="U19" i="30"/>
  <c r="T20" i="30"/>
  <c r="U20" i="30"/>
  <c r="T21" i="30"/>
  <c r="U21" i="30"/>
  <c r="T22" i="30"/>
  <c r="U22" i="30"/>
  <c r="U23" i="30"/>
  <c r="T23" i="30"/>
  <c r="T24" i="30"/>
  <c r="U24" i="30"/>
  <c r="T25" i="30"/>
  <c r="U25" i="30"/>
  <c r="T26" i="30"/>
  <c r="U26" i="30"/>
  <c r="T27" i="30"/>
  <c r="U27" i="30"/>
  <c r="T28" i="30"/>
  <c r="U28" i="30"/>
  <c r="U29" i="30"/>
  <c r="T29" i="30"/>
  <c r="T30" i="30"/>
  <c r="U30" i="30"/>
  <c r="T31" i="30"/>
  <c r="U31" i="30"/>
  <c r="T32" i="30"/>
  <c r="U32" i="30"/>
  <c r="U33" i="30"/>
  <c r="T33" i="30"/>
  <c r="T34" i="30"/>
  <c r="U34" i="30"/>
  <c r="U35" i="30"/>
  <c r="T35" i="30"/>
  <c r="T36" i="30"/>
  <c r="U37" i="30"/>
  <c r="T37" i="30"/>
  <c r="T38" i="30"/>
  <c r="U38" i="30"/>
  <c r="U13" i="30"/>
  <c r="T13" i="30"/>
  <c r="S17" i="30"/>
  <c r="U15" i="30" l="1"/>
  <c r="T15" i="30"/>
  <c r="T14" i="30"/>
  <c r="U14" i="30"/>
  <c r="T16" i="30"/>
  <c r="T17" i="30"/>
  <c r="U17" i="30"/>
  <c r="P44" i="26" l="1"/>
  <c r="N44" i="26"/>
  <c r="N43" i="26"/>
  <c r="R41" i="26"/>
  <c r="T39" i="26" l="1"/>
  <c r="O4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13" i="26"/>
  <c r="Q44" i="26" s="1"/>
  <c r="O43" i="26"/>
  <c r="S21" i="26" l="1"/>
  <c r="U21" i="26" s="1"/>
  <c r="S22" i="26"/>
  <c r="U22" i="26" s="1"/>
  <c r="S16" i="26"/>
  <c r="U16" i="26" s="1"/>
  <c r="S15" i="26"/>
  <c r="U15" i="26" s="1"/>
  <c r="S13" i="26"/>
  <c r="S14" i="26"/>
  <c r="S19" i="26"/>
  <c r="U19" i="26" s="1"/>
  <c r="S17" i="26"/>
  <c r="U17" i="26" s="1"/>
  <c r="S20" i="26"/>
  <c r="T20" i="26" s="1"/>
  <c r="S23" i="26"/>
  <c r="S18" i="26"/>
  <c r="U14" i="26" l="1"/>
  <c r="U13" i="26"/>
  <c r="T21" i="26"/>
  <c r="U20" i="26"/>
  <c r="T17" i="26"/>
  <c r="T16" i="26"/>
  <c r="T19" i="26"/>
  <c r="T22" i="26"/>
  <c r="T15" i="26"/>
  <c r="T14" i="26"/>
  <c r="T13" i="26"/>
  <c r="U18" i="26"/>
  <c r="T18" i="26"/>
  <c r="U23" i="26"/>
  <c r="T23" i="26"/>
  <c r="P45" i="26" l="1"/>
  <c r="Q45" i="26" l="1"/>
  <c r="N45" i="26"/>
  <c r="S38" i="26" l="1"/>
  <c r="T38" i="26" s="1"/>
  <c r="S26" i="26"/>
  <c r="T26" i="26" s="1"/>
  <c r="S36" i="26"/>
  <c r="S31" i="26"/>
  <c r="S30" i="26"/>
  <c r="S25" i="26"/>
  <c r="S24" i="26"/>
  <c r="R43" i="26" s="1"/>
  <c r="S29" i="26"/>
  <c r="S28" i="26"/>
  <c r="S33" i="26"/>
  <c r="S27" i="26"/>
  <c r="T27" i="26" s="1"/>
  <c r="S35" i="26"/>
  <c r="S34" i="26"/>
  <c r="S37" i="26"/>
  <c r="S32" i="26"/>
  <c r="T25" i="26" l="1"/>
  <c r="R44" i="26"/>
  <c r="T31" i="26"/>
  <c r="U31" i="26"/>
  <c r="U24" i="26"/>
  <c r="T24" i="26"/>
  <c r="T35" i="26"/>
  <c r="U35" i="26"/>
  <c r="T30" i="26"/>
  <c r="U30" i="26"/>
  <c r="T32" i="26"/>
  <c r="U32" i="26"/>
  <c r="T33" i="26"/>
  <c r="U33" i="26"/>
  <c r="T28" i="26"/>
  <c r="U28" i="26"/>
  <c r="T36" i="26"/>
  <c r="U36" i="26"/>
  <c r="T34" i="26"/>
  <c r="U34" i="26"/>
  <c r="T29" i="26"/>
  <c r="U29" i="26"/>
  <c r="T37" i="26"/>
  <c r="U37" i="26"/>
  <c r="O45" i="26"/>
  <c r="U25" i="26"/>
  <c r="U38" i="26"/>
  <c r="U27" i="26"/>
  <c r="U26" i="26"/>
  <c r="S43" i="26" l="1"/>
  <c r="T44" i="26" l="1"/>
  <c r="S44" i="26"/>
  <c r="U44" i="26"/>
  <c r="R45" i="26"/>
  <c r="T45" i="26" l="1"/>
  <c r="S45" i="26"/>
</calcChain>
</file>

<file path=xl/sharedStrings.xml><?xml version="1.0" encoding="utf-8"?>
<sst xmlns="http://schemas.openxmlformats.org/spreadsheetml/2006/main" count="224" uniqueCount="87">
  <si>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</si>
  <si>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</si>
  <si>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</si>
  <si>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</si>
  <si>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</si>
  <si>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</si>
  <si>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</si>
  <si>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</si>
  <si>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t>#</t>
  </si>
  <si>
    <t>D</t>
  </si>
  <si>
    <t>E</t>
  </si>
  <si>
    <t>Captain</t>
  </si>
  <si>
    <t>ENI</t>
  </si>
  <si>
    <t>=</t>
  </si>
  <si>
    <t>*</t>
  </si>
  <si>
    <t>x km</t>
  </si>
  <si>
    <t>D x E</t>
  </si>
  <si>
    <t>(tkm)</t>
  </si>
  <si>
    <t xml:space="preserve">(km) </t>
  </si>
  <si>
    <t xml:space="preserve">(liters) </t>
  </si>
  <si>
    <t>F</t>
  </si>
  <si>
    <t>H</t>
  </si>
  <si>
    <t>N</t>
  </si>
  <si>
    <t>R</t>
  </si>
  <si>
    <t>S</t>
  </si>
  <si>
    <t>T</t>
  </si>
  <si>
    <t>u</t>
  </si>
  <si>
    <t xml:space="preserve">kg </t>
  </si>
  <si>
    <t xml:space="preserve">kg/km </t>
  </si>
  <si>
    <t xml:space="preserve"> Type</t>
  </si>
  <si>
    <r>
      <t>Green Award calcul du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 </t>
    </r>
  </si>
  <si>
    <t>Navire</t>
  </si>
  <si>
    <t>Période</t>
  </si>
  <si>
    <t>Carburant</t>
  </si>
  <si>
    <r>
      <t>kg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par litre (TTW)</t>
    </r>
  </si>
  <si>
    <t>Voyage</t>
  </si>
  <si>
    <t>Carburant en litres</t>
  </si>
  <si>
    <t>Performances de transport</t>
  </si>
  <si>
    <r>
      <t>Empreinte 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</t>
    </r>
  </si>
  <si>
    <t>Départ</t>
  </si>
  <si>
    <t>Arrivée</t>
  </si>
  <si>
    <t>Date</t>
  </si>
  <si>
    <t>Contenu</t>
  </si>
  <si>
    <t>bunkers</t>
  </si>
  <si>
    <t>au départ</t>
  </si>
  <si>
    <t xml:space="preserve">pendant </t>
  </si>
  <si>
    <t>le voyage</t>
  </si>
  <si>
    <t xml:space="preserve">au fin </t>
  </si>
  <si>
    <t>Bunkérisé</t>
  </si>
  <si>
    <t>A+B-C</t>
  </si>
  <si>
    <t>Consommation</t>
  </si>
  <si>
    <t>en route</t>
  </si>
  <si>
    <t>vide</t>
  </si>
  <si>
    <t>Kilomètres</t>
  </si>
  <si>
    <t>chargé</t>
  </si>
  <si>
    <t>Tonnes</t>
  </si>
  <si>
    <t>transportées</t>
  </si>
  <si>
    <t>Par</t>
  </si>
  <si>
    <t>voyage</t>
  </si>
  <si>
    <t>tonne trans-</t>
  </si>
  <si>
    <t xml:space="preserve">Par </t>
  </si>
  <si>
    <t>tonne-</t>
  </si>
  <si>
    <t>kilomètre</t>
  </si>
  <si>
    <t xml:space="preserve">portée  </t>
  </si>
  <si>
    <t>&lt;&lt;Remplir&gt;&gt;</t>
  </si>
  <si>
    <t xml:space="preserve">&lt;&lt;Selectionner&gt;&gt; </t>
  </si>
  <si>
    <t>&lt;&lt;Automatique&gt;&gt;</t>
  </si>
  <si>
    <r>
      <t xml:space="preserve">Pour les trajets </t>
    </r>
    <r>
      <rPr>
        <b/>
        <sz val="9"/>
        <color rgb="FF002060"/>
        <rFont val="Arial"/>
        <family val="2"/>
      </rPr>
      <t>en charge</t>
    </r>
    <r>
      <rPr>
        <sz val="9"/>
        <color rgb="FF002060"/>
        <rFont val="Arial"/>
        <family val="2"/>
      </rPr>
      <t xml:space="preserve"> : émissions totales en kg, par kilomètre, par tonne transportée, par tonne-kilomètre</t>
    </r>
  </si>
  <si>
    <r>
      <t>Pour</t>
    </r>
    <r>
      <rPr>
        <b/>
        <sz val="9"/>
        <color rgb="FF002060"/>
        <rFont val="Arial"/>
        <family val="2"/>
      </rPr>
      <t xml:space="preserve"> tous</t>
    </r>
    <r>
      <rPr>
        <sz val="9"/>
        <color rgb="FF002060"/>
        <rFont val="Arial"/>
        <family val="2"/>
      </rPr>
      <t xml:space="preserve"> les trajets (total) : à l'exclusion des tonnes-kilomètres, car vous ne pouvez pas ajouter les kilomètres à vide aux kilomètres en charge et les convertir en tonnes-kilomètres. Vous obtenez alors : plus il y a de kilomètres à vide, plus les émissions par tkm sont faibles. Cela ne peut être l'intention et encourage en fait les kilomètres à vide.  </t>
    </r>
  </si>
  <si>
    <t>Ce calcul est un premier pas vers la sensibilisation. La fixation d'objectifs peut être une étape suivante.</t>
  </si>
  <si>
    <r>
      <t xml:space="preserve">Pour les trajets à </t>
    </r>
    <r>
      <rPr>
        <b/>
        <sz val="9"/>
        <color rgb="FF002060"/>
        <rFont val="Arial"/>
        <family val="2"/>
      </rPr>
      <t>vide</t>
    </r>
    <r>
      <rPr>
        <sz val="9"/>
        <color rgb="FF002060"/>
        <rFont val="Arial"/>
        <family val="2"/>
      </rPr>
      <t xml:space="preserve"> : émissions totales en kg et par kilogramme par kilomètre</t>
    </r>
  </si>
  <si>
    <t>Voyages</t>
  </si>
  <si>
    <t>Tous</t>
  </si>
  <si>
    <t>Vides</t>
  </si>
  <si>
    <t>Chargés</t>
  </si>
  <si>
    <t>Distance</t>
  </si>
  <si>
    <t xml:space="preserve">Tonnes- </t>
  </si>
  <si>
    <t>kilomètres</t>
  </si>
  <si>
    <t>kg par tonne</t>
  </si>
  <si>
    <t xml:space="preserve">gr/tkm </t>
  </si>
  <si>
    <t>RÉSUMÉ</t>
  </si>
  <si>
    <t>REMARQUES</t>
  </si>
  <si>
    <t>&lt;&lt;Automatique,   sauf première&gt;&gt;</t>
  </si>
  <si>
    <t>&lt;&lt;Automatique,                sauf première&gt;&gt;</t>
  </si>
  <si>
    <t>Diesel (fossile)</t>
  </si>
  <si>
    <t>xx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</si>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</sst>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  <numFmt numFmtId="167" formatCode="#,##0;\-0;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vertAlign val="subscript"/>
      <sz val="10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FF0000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8"/>
      <color rgb="FF00206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rgb="FFB0BB17"/>
      </left>
      <right/>
      <top style="medium">
        <color rgb="FFB0BB17"/>
      </top>
      <bottom/>
      <diagonal/>
    </border>
    <border>
      <left/>
      <right/>
      <top style="medium">
        <color rgb="FFB0BB17"/>
      </top>
      <bottom/>
      <diagonal/>
    </border>
    <border>
      <left style="hair">
        <color indexed="64"/>
      </left>
      <right/>
      <top style="medium">
        <color rgb="FFB0BB17"/>
      </top>
      <bottom style="hair">
        <color indexed="64"/>
      </bottom>
      <diagonal/>
    </border>
    <border>
      <left/>
      <right/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/>
      <bottom/>
      <diagonal/>
    </border>
    <border>
      <left style="medium">
        <color rgb="FFB0BB17"/>
      </left>
      <right/>
      <top style="thin">
        <color indexed="64"/>
      </top>
      <bottom style="medium">
        <color rgb="FFB0BB17"/>
      </bottom>
      <diagonal/>
    </border>
    <border>
      <left/>
      <right/>
      <top style="thin">
        <color indexed="64"/>
      </top>
      <bottom style="medium">
        <color rgb="FFB0BB17"/>
      </bottom>
      <diagonal/>
    </border>
    <border>
      <left/>
      <right style="hair">
        <color rgb="FFB0BB17"/>
      </right>
      <top style="thin">
        <color indexed="64"/>
      </top>
      <bottom style="medium">
        <color rgb="FFB0BB17"/>
      </bottom>
      <diagonal/>
    </border>
    <border>
      <left style="hair">
        <color rgb="FFB0BB17"/>
      </left>
      <right/>
      <top style="thin">
        <color indexed="64"/>
      </top>
      <bottom style="medium">
        <color rgb="FFB0BB17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/>
      <bottom style="thin">
        <color indexed="64"/>
      </bottom>
      <diagonal/>
    </border>
    <border>
      <left/>
      <right style="hair">
        <color rgb="FFB0BB17"/>
      </right>
      <top style="medium">
        <color rgb="FFB0BB17"/>
      </top>
      <bottom/>
      <diagonal/>
    </border>
    <border>
      <left/>
      <right style="hair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rgb="FFB0BB17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rgb="FFB0BB17"/>
      </right>
      <top/>
      <bottom/>
      <diagonal/>
    </border>
    <border>
      <left style="hair">
        <color rgb="FFB0BB17"/>
      </left>
      <right style="medium">
        <color rgb="FFB0BB17"/>
      </right>
      <top style="thin">
        <color indexed="64"/>
      </top>
      <bottom style="medium">
        <color rgb="FFB0BB17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8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29" fillId="24" borderId="12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164" fontId="21" fillId="28" borderId="16" xfId="0" applyNumberFormat="1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164" fontId="21" fillId="28" borderId="25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164" fontId="21" fillId="28" borderId="23" xfId="0" applyNumberFormat="1" applyFont="1" applyFill="1" applyBorder="1" applyAlignment="1">
      <alignment horizontal="center" vertical="center"/>
    </xf>
    <xf numFmtId="164" fontId="21" fillId="28" borderId="31" xfId="0" applyNumberFormat="1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horizontal="left" vertical="center"/>
    </xf>
    <xf numFmtId="0" fontId="35" fillId="24" borderId="0" xfId="0" applyFont="1" applyFill="1" applyAlignment="1">
      <alignment horizontal="center" vertical="top"/>
    </xf>
    <xf numFmtId="166" fontId="32" fillId="24" borderId="0" xfId="44" applyNumberFormat="1" applyFont="1" applyFill="1" applyBorder="1" applyAlignment="1">
      <alignment horizontal="center" vertical="center"/>
    </xf>
    <xf numFmtId="165" fontId="32" fillId="24" borderId="0" xfId="44" applyNumberFormat="1" applyFont="1" applyFill="1" applyBorder="1" applyAlignment="1">
      <alignment horizontal="center" vertical="center"/>
    </xf>
    <xf numFmtId="165" fontId="32" fillId="24" borderId="0" xfId="44" applyNumberFormat="1" applyFont="1" applyFill="1" applyBorder="1" applyAlignment="1">
      <alignment horizontal="left" vertical="center" indent="2"/>
    </xf>
    <xf numFmtId="0" fontId="32" fillId="24" borderId="0" xfId="0" applyFont="1" applyFill="1" applyAlignment="1">
      <alignment horizontal="center" vertical="center"/>
    </xf>
    <xf numFmtId="165" fontId="32" fillId="25" borderId="0" xfId="44" applyNumberFormat="1" applyFont="1" applyFill="1" applyBorder="1" applyAlignment="1">
      <alignment horizontal="right" vertical="center"/>
    </xf>
    <xf numFmtId="165" fontId="32" fillId="24" borderId="0" xfId="44" applyNumberFormat="1" applyFont="1" applyFill="1" applyBorder="1" applyAlignment="1">
      <alignment horizontal="right" vertical="center"/>
    </xf>
    <xf numFmtId="0" fontId="21" fillId="24" borderId="29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4" fontId="21" fillId="28" borderId="35" xfId="0" applyNumberFormat="1" applyFont="1" applyFill="1" applyBorder="1" applyAlignment="1">
      <alignment horizontal="center" vertical="center"/>
    </xf>
    <xf numFmtId="164" fontId="21" fillId="28" borderId="36" xfId="0" applyNumberFormat="1" applyFont="1" applyFill="1" applyBorder="1" applyAlignment="1">
      <alignment horizontal="center" vertical="center"/>
    </xf>
    <xf numFmtId="0" fontId="21" fillId="24" borderId="43" xfId="0" applyFont="1" applyFill="1" applyBorder="1" applyAlignment="1">
      <alignment horizontal="center" vertical="center"/>
    </xf>
    <xf numFmtId="167" fontId="36" fillId="27" borderId="21" xfId="44" applyNumberFormat="1" applyFont="1" applyFill="1" applyBorder="1" applyAlignment="1" applyProtection="1">
      <alignment horizontal="center" vertical="center"/>
      <protection hidden="1"/>
    </xf>
    <xf numFmtId="167" fontId="36" fillId="27" borderId="20" xfId="44" applyNumberFormat="1" applyFont="1" applyFill="1" applyBorder="1" applyAlignment="1" applyProtection="1">
      <alignment horizontal="center" vertical="center"/>
      <protection hidden="1"/>
    </xf>
    <xf numFmtId="167" fontId="36" fillId="27" borderId="22" xfId="44" applyNumberFormat="1" applyFont="1" applyFill="1" applyBorder="1" applyAlignment="1" applyProtection="1">
      <alignment horizontal="center" vertical="center"/>
      <protection hidden="1"/>
    </xf>
    <xf numFmtId="167" fontId="36" fillId="27" borderId="16" xfId="44" applyNumberFormat="1" applyFont="1" applyFill="1" applyBorder="1" applyAlignment="1" applyProtection="1">
      <alignment horizontal="center" vertical="center"/>
      <protection hidden="1"/>
    </xf>
    <xf numFmtId="165" fontId="32" fillId="24" borderId="45" xfId="44" applyNumberFormat="1" applyFont="1" applyFill="1" applyBorder="1" applyAlignment="1">
      <alignment horizontal="center" vertical="center"/>
    </xf>
    <xf numFmtId="165" fontId="32" fillId="24" borderId="47" xfId="44" applyNumberFormat="1" applyFont="1" applyFill="1" applyBorder="1" applyAlignment="1">
      <alignment horizontal="center" vertical="center"/>
    </xf>
    <xf numFmtId="0" fontId="27" fillId="24" borderId="54" xfId="0" applyFont="1" applyFill="1" applyBorder="1" applyAlignment="1">
      <alignment horizontal="right"/>
    </xf>
    <xf numFmtId="165" fontId="32" fillId="24" borderId="61" xfId="44" applyNumberFormat="1" applyFont="1" applyFill="1" applyBorder="1" applyAlignment="1">
      <alignment horizontal="right" vertical="center"/>
    </xf>
    <xf numFmtId="165" fontId="32" fillId="24" borderId="62" xfId="44" applyNumberFormat="1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right" vertical="top"/>
    </xf>
    <xf numFmtId="3" fontId="27" fillId="24" borderId="64" xfId="44" applyNumberFormat="1" applyFont="1" applyFill="1" applyBorder="1" applyAlignment="1">
      <alignment horizontal="right" vertical="center"/>
    </xf>
    <xf numFmtId="167" fontId="36" fillId="27" borderId="24" xfId="44" applyNumberFormat="1" applyFont="1" applyFill="1" applyBorder="1" applyAlignment="1" applyProtection="1">
      <alignment horizontal="center" vertical="center"/>
      <protection hidden="1"/>
    </xf>
    <xf numFmtId="167" fontId="36" fillId="27" borderId="25" xfId="44" applyNumberFormat="1" applyFont="1" applyFill="1" applyBorder="1" applyAlignment="1" applyProtection="1">
      <alignment horizontal="center" vertical="center"/>
      <protection hidden="1"/>
    </xf>
    <xf numFmtId="0" fontId="28" fillId="24" borderId="0" xfId="0" applyFont="1" applyFill="1" applyAlignment="1" applyProtection="1">
      <alignment horizontal="center" vertical="top" wrapText="1"/>
      <protection hidden="1"/>
    </xf>
    <xf numFmtId="0" fontId="21" fillId="24" borderId="0" xfId="0" applyFont="1" applyFill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24" borderId="0" xfId="43" applyFill="1" applyAlignment="1" applyProtection="1">
      <protection hidden="1"/>
    </xf>
    <xf numFmtId="0" fontId="22" fillId="24" borderId="0" xfId="43" applyFill="1" applyAlignment="1" applyProtection="1">
      <alignment horizontal="left"/>
      <protection hidden="1"/>
    </xf>
    <xf numFmtId="0" fontId="27" fillId="24" borderId="71" xfId="0" applyFont="1" applyFill="1" applyBorder="1" applyAlignment="1">
      <alignment horizontal="right" vertical="center"/>
    </xf>
    <xf numFmtId="3" fontId="27" fillId="24" borderId="71" xfId="44" applyNumberFormat="1" applyFont="1" applyFill="1" applyBorder="1" applyAlignment="1">
      <alignment horizontal="right" vertical="center"/>
    </xf>
    <xf numFmtId="0" fontId="27" fillId="24" borderId="44" xfId="0" applyFont="1" applyFill="1" applyBorder="1" applyAlignment="1">
      <alignment horizontal="right"/>
    </xf>
    <xf numFmtId="0" fontId="27" fillId="24" borderId="45" xfId="0" applyFont="1" applyFill="1" applyBorder="1" applyAlignment="1">
      <alignment horizontal="right" vertical="top"/>
    </xf>
    <xf numFmtId="0" fontId="27" fillId="24" borderId="46" xfId="0" applyFont="1" applyFill="1" applyBorder="1" applyAlignment="1">
      <alignment horizontal="right"/>
    </xf>
    <xf numFmtId="0" fontId="27" fillId="24" borderId="72" xfId="0" applyFont="1" applyFill="1" applyBorder="1" applyAlignment="1">
      <alignment horizontal="right" vertical="top"/>
    </xf>
    <xf numFmtId="165" fontId="32" fillId="25" borderId="37" xfId="44" applyNumberFormat="1" applyFont="1" applyFill="1" applyBorder="1" applyAlignment="1">
      <alignment horizontal="right" vertical="center"/>
    </xf>
    <xf numFmtId="165" fontId="32" fillId="24" borderId="37" xfId="44" applyNumberFormat="1" applyFont="1" applyFill="1" applyBorder="1" applyAlignment="1">
      <alignment horizontal="right" vertical="center"/>
    </xf>
    <xf numFmtId="0" fontId="32" fillId="24" borderId="0" xfId="0" applyFont="1" applyFill="1" applyAlignment="1">
      <alignment vertical="center" wrapText="1"/>
    </xf>
    <xf numFmtId="0" fontId="32" fillId="24" borderId="0" xfId="0" applyFont="1" applyFill="1" applyAlignment="1">
      <alignment horizontal="left" vertical="center" wrapText="1"/>
    </xf>
    <xf numFmtId="0" fontId="32" fillId="24" borderId="0" xfId="0" applyFont="1" applyFill="1" applyAlignment="1">
      <alignment vertical="top" wrapText="1"/>
    </xf>
    <xf numFmtId="0" fontId="25" fillId="24" borderId="0" xfId="0" applyFont="1" applyFill="1" applyAlignment="1">
      <alignment vertical="top"/>
    </xf>
    <xf numFmtId="0" fontId="20" fillId="24" borderId="13" xfId="0" applyFont="1" applyFill="1" applyBorder="1" applyAlignment="1">
      <alignment horizontal="center" vertical="center"/>
    </xf>
    <xf numFmtId="0" fontId="37" fillId="24" borderId="51" xfId="0" applyFont="1" applyFill="1" applyBorder="1" applyAlignment="1">
      <alignment horizontal="center" vertical="center"/>
    </xf>
    <xf numFmtId="0" fontId="38" fillId="26" borderId="51" xfId="0" applyFont="1" applyFill="1" applyBorder="1" applyAlignment="1">
      <alignment horizontal="center" vertical="center"/>
    </xf>
    <xf numFmtId="0" fontId="37" fillId="24" borderId="38" xfId="0" applyFont="1" applyFill="1" applyBorder="1" applyAlignment="1">
      <alignment horizontal="center" vertical="center"/>
    </xf>
    <xf numFmtId="0" fontId="37" fillId="27" borderId="38" xfId="0" applyFont="1" applyFill="1" applyBorder="1" applyAlignment="1">
      <alignment horizontal="center" vertical="center"/>
    </xf>
    <xf numFmtId="0" fontId="37" fillId="27" borderId="39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165" fontId="32" fillId="24" borderId="47" xfId="44" applyNumberFormat="1" applyFont="1" applyFill="1" applyBorder="1" applyAlignment="1">
      <alignment horizontal="left" vertical="center"/>
    </xf>
    <xf numFmtId="165" fontId="32" fillId="24" borderId="37" xfId="44" applyNumberFormat="1" applyFont="1" applyFill="1" applyBorder="1" applyAlignment="1">
      <alignment horizontal="left" vertical="center"/>
    </xf>
    <xf numFmtId="165" fontId="32" fillId="24" borderId="63" xfId="44" applyNumberFormat="1" applyFont="1" applyFill="1" applyBorder="1" applyAlignment="1">
      <alignment horizontal="left" vertical="center"/>
    </xf>
    <xf numFmtId="165" fontId="32" fillId="24" borderId="73" xfId="44" applyNumberFormat="1" applyFont="1" applyFill="1" applyBorder="1" applyAlignment="1">
      <alignment horizontal="left" vertical="center"/>
    </xf>
    <xf numFmtId="0" fontId="32" fillId="28" borderId="76" xfId="0" applyFont="1" applyFill="1" applyBorder="1" applyAlignment="1">
      <alignment vertical="center"/>
    </xf>
    <xf numFmtId="0" fontId="27" fillId="28" borderId="78" xfId="0" applyFont="1" applyFill="1" applyBorder="1" applyAlignment="1">
      <alignment horizontal="center" vertical="center"/>
    </xf>
    <xf numFmtId="0" fontId="32" fillId="26" borderId="79" xfId="0" applyFont="1" applyFill="1" applyBorder="1" applyAlignment="1">
      <alignment horizontal="center"/>
    </xf>
    <xf numFmtId="0" fontId="33" fillId="27" borderId="76" xfId="0" applyFont="1" applyFill="1" applyBorder="1" applyAlignment="1">
      <alignment horizontal="center"/>
    </xf>
    <xf numFmtId="0" fontId="32" fillId="27" borderId="81" xfId="0" applyFont="1" applyFill="1" applyBorder="1" applyAlignment="1">
      <alignment horizontal="center"/>
    </xf>
    <xf numFmtId="165" fontId="21" fillId="24" borderId="0" xfId="44" applyNumberFormat="1" applyFont="1" applyFill="1" applyAlignment="1">
      <alignment horizontal="center"/>
    </xf>
    <xf numFmtId="166" fontId="32" fillId="24" borderId="37" xfId="44" applyNumberFormat="1" applyFont="1" applyFill="1" applyBorder="1" applyAlignment="1">
      <alignment horizontal="center" vertical="center"/>
    </xf>
    <xf numFmtId="166" fontId="32" fillId="25" borderId="52" xfId="44" applyNumberFormat="1" applyFont="1" applyFill="1" applyBorder="1" applyAlignment="1">
      <alignment horizontal="right" vertical="center"/>
    </xf>
    <xf numFmtId="166" fontId="32" fillId="25" borderId="58" xfId="44" applyNumberFormat="1" applyFont="1" applyFill="1" applyBorder="1" applyAlignment="1">
      <alignment horizontal="right" vertical="center"/>
    </xf>
    <xf numFmtId="166" fontId="32" fillId="24" borderId="62" xfId="44" applyNumberFormat="1" applyFont="1" applyFill="1" applyBorder="1" applyAlignment="1">
      <alignment horizontal="center" vertical="center"/>
    </xf>
    <xf numFmtId="0" fontId="21" fillId="24" borderId="0" xfId="0" quotePrefix="1" applyFont="1" applyFill="1" applyAlignment="1">
      <alignment vertical="center"/>
    </xf>
    <xf numFmtId="0" fontId="38" fillId="27" borderId="49" xfId="0" applyFont="1" applyFill="1" applyBorder="1" applyAlignment="1">
      <alignment horizontal="center" vertical="center"/>
    </xf>
    <xf numFmtId="0" fontId="32" fillId="27" borderId="0" xfId="0" applyFont="1" applyFill="1" applyAlignment="1">
      <alignment horizontal="center"/>
    </xf>
    <xf numFmtId="3" fontId="21" fillId="27" borderId="19" xfId="44" applyNumberFormat="1" applyFont="1" applyFill="1" applyBorder="1" applyAlignment="1">
      <alignment horizontal="center" vertical="center"/>
    </xf>
    <xf numFmtId="3" fontId="21" fillId="27" borderId="42" xfId="44" applyNumberFormat="1" applyFont="1" applyFill="1" applyBorder="1" applyAlignment="1">
      <alignment horizontal="center" vertical="center"/>
    </xf>
    <xf numFmtId="3" fontId="21" fillId="27" borderId="85" xfId="44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41" fillId="24" borderId="0" xfId="0" applyFont="1" applyFill="1" applyAlignment="1">
      <alignment horizontal="center" vertical="top"/>
    </xf>
    <xf numFmtId="0" fontId="39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41" fillId="24" borderId="0" xfId="0" applyFont="1" applyFill="1" applyAlignment="1">
      <alignment vertical="top"/>
    </xf>
    <xf numFmtId="0" fontId="42" fillId="0" borderId="0" xfId="0" applyFont="1"/>
    <xf numFmtId="0" fontId="32" fillId="26" borderId="10" xfId="0" applyFont="1" applyFill="1" applyBorder="1" applyAlignment="1">
      <alignment horizontal="center" vertical="center"/>
    </xf>
    <xf numFmtId="0" fontId="27" fillId="26" borderId="10" xfId="0" applyFont="1" applyFill="1" applyBorder="1" applyAlignment="1">
      <alignment horizontal="center" vertical="center"/>
    </xf>
    <xf numFmtId="0" fontId="27" fillId="28" borderId="79" xfId="0" applyFont="1" applyFill="1" applyBorder="1" applyAlignment="1">
      <alignment horizontal="center" vertical="center"/>
    </xf>
    <xf numFmtId="0" fontId="33" fillId="27" borderId="77" xfId="0" applyFont="1" applyFill="1" applyBorder="1" applyAlignment="1">
      <alignment horizontal="center" vertical="center"/>
    </xf>
    <xf numFmtId="0" fontId="27" fillId="27" borderId="37" xfId="0" applyFont="1" applyFill="1" applyBorder="1" applyAlignment="1">
      <alignment horizontal="center" vertical="center"/>
    </xf>
    <xf numFmtId="0" fontId="27" fillId="27" borderId="0" xfId="0" applyFont="1" applyFill="1" applyAlignment="1">
      <alignment horizontal="center" vertical="center"/>
    </xf>
    <xf numFmtId="0" fontId="27" fillId="28" borderId="77" xfId="0" applyFont="1" applyFill="1" applyBorder="1" applyAlignment="1">
      <alignment horizontal="center" vertical="center"/>
    </xf>
    <xf numFmtId="0" fontId="27" fillId="28" borderId="37" xfId="0" applyFont="1" applyFill="1" applyBorder="1" applyAlignment="1">
      <alignment horizontal="center" vertical="center"/>
    </xf>
    <xf numFmtId="0" fontId="27" fillId="28" borderId="10" xfId="0" applyFont="1" applyFill="1" applyBorder="1" applyAlignment="1">
      <alignment horizontal="center" vertical="center"/>
    </xf>
    <xf numFmtId="0" fontId="27" fillId="27" borderId="77" xfId="0" applyFont="1" applyFill="1" applyBorder="1" applyAlignment="1">
      <alignment horizontal="center" vertical="center"/>
    </xf>
    <xf numFmtId="0" fontId="27" fillId="27" borderId="72" xfId="0" applyFont="1" applyFill="1" applyBorder="1" applyAlignment="1">
      <alignment horizontal="center" vertical="center"/>
    </xf>
    <xf numFmtId="0" fontId="27" fillId="28" borderId="72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right" vertical="center"/>
    </xf>
    <xf numFmtId="0" fontId="21" fillId="24" borderId="0" xfId="0" applyFont="1" applyFill="1" applyAlignment="1" applyProtection="1">
      <alignment horizontal="center"/>
      <protection hidden="1"/>
    </xf>
    <xf numFmtId="165" fontId="21" fillId="24" borderId="0" xfId="44" applyNumberFormat="1" applyFont="1" applyFill="1" applyAlignment="1" applyProtection="1">
      <alignment horizontal="center"/>
      <protection hidden="1"/>
    </xf>
    <xf numFmtId="0" fontId="44" fillId="24" borderId="46" xfId="0" applyFont="1" applyFill="1" applyBorder="1" applyAlignment="1">
      <alignment horizontal="right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top"/>
    </xf>
    <xf numFmtId="0" fontId="37" fillId="24" borderId="0" xfId="0" applyFont="1" applyFill="1" applyAlignment="1">
      <alignment vertical="top"/>
    </xf>
    <xf numFmtId="166" fontId="32" fillId="24" borderId="89" xfId="44" applyNumberFormat="1" applyFont="1" applyFill="1" applyBorder="1" applyAlignment="1">
      <alignment horizontal="right" vertical="center"/>
    </xf>
    <xf numFmtId="166" fontId="32" fillId="24" borderId="88" xfId="44" applyNumberFormat="1" applyFont="1" applyFill="1" applyBorder="1" applyAlignment="1">
      <alignment horizontal="center" vertical="center"/>
    </xf>
    <xf numFmtId="0" fontId="21" fillId="24" borderId="31" xfId="0" applyFont="1" applyFill="1" applyBorder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41" fillId="24" borderId="0" xfId="45" applyFont="1" applyFill="1" applyAlignment="1">
      <alignment horizontal="center" vertical="top"/>
    </xf>
    <xf numFmtId="3" fontId="21" fillId="26" borderId="31" xfId="0" applyNumberFormat="1" applyFont="1" applyFill="1" applyBorder="1" applyAlignment="1">
      <alignment horizontal="center" vertical="center"/>
    </xf>
    <xf numFmtId="0" fontId="21" fillId="24" borderId="12" xfId="0" applyFont="1" applyFill="1" applyBorder="1" applyAlignment="1">
      <alignment horizontal="left" vertical="center"/>
    </xf>
    <xf numFmtId="0" fontId="27" fillId="26" borderId="33" xfId="0" applyFont="1" applyFill="1" applyBorder="1" applyAlignment="1">
      <alignment horizontal="center" vertical="center"/>
    </xf>
    <xf numFmtId="0" fontId="27" fillId="26" borderId="52" xfId="0" applyFont="1" applyFill="1" applyBorder="1" applyAlignment="1">
      <alignment horizontal="center" vertical="center"/>
    </xf>
    <xf numFmtId="0" fontId="27" fillId="26" borderId="84" xfId="0" applyFont="1" applyFill="1" applyBorder="1" applyAlignment="1">
      <alignment horizontal="center" vertical="center"/>
    </xf>
    <xf numFmtId="0" fontId="32" fillId="24" borderId="0" xfId="0" applyFont="1" applyFill="1" applyAlignment="1">
      <alignment horizontal="left" vertical="center" wrapText="1"/>
    </xf>
    <xf numFmtId="0" fontId="20" fillId="24" borderId="14" xfId="0" applyFont="1" applyFill="1" applyBorder="1" applyAlignment="1">
      <alignment horizontal="center" vertical="center"/>
    </xf>
    <xf numFmtId="49" fontId="27" fillId="24" borderId="76" xfId="0" applyNumberFormat="1" applyFont="1" applyFill="1" applyBorder="1" applyAlignment="1">
      <alignment horizontal="center" vertical="center"/>
    </xf>
    <xf numFmtId="49" fontId="27" fillId="24" borderId="77" xfId="0" applyNumberFormat="1" applyFont="1" applyFill="1" applyBorder="1" applyAlignment="1">
      <alignment horizontal="center" vertical="center"/>
    </xf>
    <xf numFmtId="49" fontId="27" fillId="24" borderId="78" xfId="0" applyNumberFormat="1" applyFont="1" applyFill="1" applyBorder="1" applyAlignment="1">
      <alignment horizontal="center" vertical="center"/>
    </xf>
    <xf numFmtId="49" fontId="27" fillId="24" borderId="81" xfId="0" applyNumberFormat="1" applyFont="1" applyFill="1" applyBorder="1" applyAlignment="1">
      <alignment horizontal="center" vertical="center"/>
    </xf>
    <xf numFmtId="49" fontId="27" fillId="24" borderId="37" xfId="0" applyNumberFormat="1" applyFont="1" applyFill="1" applyBorder="1" applyAlignment="1">
      <alignment horizontal="center" vertical="center"/>
    </xf>
    <xf numFmtId="49" fontId="27" fillId="24" borderId="72" xfId="0" applyNumberFormat="1" applyFont="1" applyFill="1" applyBorder="1" applyAlignment="1">
      <alignment horizontal="center" vertical="center"/>
    </xf>
    <xf numFmtId="49" fontId="27" fillId="24" borderId="79" xfId="0" applyNumberFormat="1" applyFont="1" applyFill="1" applyBorder="1" applyAlignment="1">
      <alignment horizontal="center" vertical="center"/>
    </xf>
    <xf numFmtId="49" fontId="27" fillId="24" borderId="10" xfId="0" applyNumberFormat="1" applyFont="1" applyFill="1" applyBorder="1" applyAlignment="1">
      <alignment horizontal="center" vertical="center"/>
    </xf>
    <xf numFmtId="49" fontId="27" fillId="24" borderId="80" xfId="0" applyNumberFormat="1" applyFont="1" applyFill="1" applyBorder="1" applyAlignment="1">
      <alignment horizontal="center" vertical="center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0" fontId="27" fillId="24" borderId="55" xfId="0" applyFont="1" applyFill="1" applyBorder="1" applyAlignment="1">
      <alignment horizontal="center" vertical="center"/>
    </xf>
    <xf numFmtId="0" fontId="27" fillId="24" borderId="56" xfId="0" applyFont="1" applyFill="1" applyBorder="1" applyAlignment="1">
      <alignment horizontal="center" vertical="center"/>
    </xf>
    <xf numFmtId="0" fontId="27" fillId="24" borderId="57" xfId="0" applyFont="1" applyFill="1" applyBorder="1" applyAlignment="1">
      <alignment horizontal="center" vertical="center"/>
    </xf>
    <xf numFmtId="0" fontId="32" fillId="24" borderId="59" xfId="0" applyFont="1" applyFill="1" applyBorder="1" applyAlignment="1">
      <alignment horizontal="center" vertical="center"/>
    </xf>
    <xf numFmtId="0" fontId="32" fillId="24" borderId="60" xfId="0" applyFont="1" applyFill="1" applyBorder="1" applyAlignment="1">
      <alignment horizontal="center" vertical="center"/>
    </xf>
    <xf numFmtId="0" fontId="32" fillId="24" borderId="61" xfId="0" applyFont="1" applyFill="1" applyBorder="1" applyAlignment="1">
      <alignment horizontal="center" vertical="center"/>
    </xf>
    <xf numFmtId="0" fontId="32" fillId="24" borderId="68" xfId="0" applyFont="1" applyFill="1" applyBorder="1" applyAlignment="1">
      <alignment horizontal="center" vertical="center"/>
    </xf>
    <xf numFmtId="0" fontId="32" fillId="24" borderId="69" xfId="0" applyFont="1" applyFill="1" applyBorder="1" applyAlignment="1">
      <alignment horizontal="center" vertical="center"/>
    </xf>
    <xf numFmtId="0" fontId="32" fillId="24" borderId="70" xfId="0" applyFont="1" applyFill="1" applyBorder="1" applyAlignment="1">
      <alignment horizontal="center" vertical="center"/>
    </xf>
    <xf numFmtId="0" fontId="32" fillId="24" borderId="65" xfId="0" applyFont="1" applyFill="1" applyBorder="1" applyAlignment="1">
      <alignment horizontal="center" vertical="center"/>
    </xf>
    <xf numFmtId="0" fontId="32" fillId="24" borderId="11" xfId="0" applyFont="1" applyFill="1" applyBorder="1" applyAlignment="1">
      <alignment horizontal="center" vertical="center"/>
    </xf>
    <xf numFmtId="0" fontId="32" fillId="24" borderId="67" xfId="0" applyFont="1" applyFill="1" applyBorder="1" applyAlignment="1">
      <alignment horizontal="center" vertical="center"/>
    </xf>
    <xf numFmtId="0" fontId="27" fillId="24" borderId="53" xfId="0" applyFont="1" applyFill="1" applyBorder="1" applyAlignment="1">
      <alignment horizontal="center" vertical="center"/>
    </xf>
    <xf numFmtId="0" fontId="27" fillId="24" borderId="54" xfId="0" applyFont="1" applyFill="1" applyBorder="1" applyAlignment="1">
      <alignment horizontal="center" vertical="center"/>
    </xf>
    <xf numFmtId="0" fontId="27" fillId="24" borderId="66" xfId="0" applyFont="1" applyFill="1" applyBorder="1" applyAlignment="1">
      <alignment horizontal="center" vertical="center"/>
    </xf>
    <xf numFmtId="0" fontId="27" fillId="24" borderId="65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/>
    </xf>
    <xf numFmtId="0" fontId="27" fillId="24" borderId="67" xfId="0" applyFont="1" applyFill="1" applyBorder="1" applyAlignment="1">
      <alignment horizontal="center" vertical="center"/>
    </xf>
    <xf numFmtId="0" fontId="38" fillId="28" borderId="48" xfId="0" applyFont="1" applyFill="1" applyBorder="1" applyAlignment="1">
      <alignment horizontal="center" vertical="center"/>
    </xf>
    <xf numFmtId="0" fontId="38" fillId="28" borderId="49" xfId="0" applyFont="1" applyFill="1" applyBorder="1" applyAlignment="1">
      <alignment horizontal="center" vertical="center"/>
    </xf>
    <xf numFmtId="0" fontId="38" fillId="28" borderId="51" xfId="0" applyFont="1" applyFill="1" applyBorder="1" applyAlignment="1">
      <alignment horizontal="center" vertical="center"/>
    </xf>
    <xf numFmtId="0" fontId="25" fillId="26" borderId="48" xfId="0" applyFont="1" applyFill="1" applyBorder="1" applyAlignment="1">
      <alignment horizontal="center" vertical="center" wrapText="1"/>
    </xf>
    <xf numFmtId="0" fontId="25" fillId="26" borderId="50" xfId="0" applyFont="1" applyFill="1" applyBorder="1" applyAlignment="1">
      <alignment horizontal="center" vertical="center" wrapText="1"/>
    </xf>
    <xf numFmtId="0" fontId="37" fillId="26" borderId="40" xfId="0" applyFont="1" applyFill="1" applyBorder="1" applyAlignment="1">
      <alignment horizontal="center" vertical="center"/>
    </xf>
    <xf numFmtId="0" fontId="37" fillId="26" borderId="50" xfId="0" applyFont="1" applyFill="1" applyBorder="1" applyAlignment="1">
      <alignment horizontal="center" vertical="center"/>
    </xf>
    <xf numFmtId="167" fontId="36" fillId="26" borderId="17" xfId="44" applyNumberFormat="1" applyFont="1" applyFill="1" applyBorder="1" applyAlignment="1" applyProtection="1">
      <alignment horizontal="center" vertical="center"/>
      <protection hidden="1"/>
    </xf>
    <xf numFmtId="167" fontId="36" fillId="26" borderId="18" xfId="44" applyNumberFormat="1" applyFont="1" applyFill="1" applyBorder="1" applyAlignment="1" applyProtection="1">
      <alignment horizontal="center" vertical="center"/>
      <protection hidden="1"/>
    </xf>
    <xf numFmtId="167" fontId="36" fillId="26" borderId="35" xfId="44" applyNumberFormat="1" applyFont="1" applyFill="1" applyBorder="1" applyAlignment="1" applyProtection="1">
      <alignment horizontal="center" vertical="center"/>
      <protection hidden="1"/>
    </xf>
    <xf numFmtId="0" fontId="35" fillId="24" borderId="0" xfId="0" applyFont="1" applyFill="1" applyAlignment="1">
      <alignment horizontal="center" vertical="top"/>
    </xf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3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32" fillId="26" borderId="83" xfId="0" applyFont="1" applyFill="1" applyBorder="1" applyAlignment="1">
      <alignment horizontal="center"/>
    </xf>
    <xf numFmtId="0" fontId="32" fillId="26" borderId="82" xfId="0" applyFont="1" applyFill="1" applyBorder="1" applyAlignment="1">
      <alignment horizontal="center"/>
    </xf>
    <xf numFmtId="0" fontId="27" fillId="26" borderId="86" xfId="0" applyFont="1" applyFill="1" applyBorder="1" applyAlignment="1">
      <alignment horizontal="center" vertical="center"/>
    </xf>
    <xf numFmtId="0" fontId="27" fillId="26" borderId="75" xfId="0" applyFont="1" applyFill="1" applyBorder="1" applyAlignment="1">
      <alignment horizontal="center" vertical="center"/>
    </xf>
    <xf numFmtId="0" fontId="28" fillId="25" borderId="11" xfId="0" applyFont="1" applyFill="1" applyBorder="1" applyAlignment="1">
      <alignment horizontal="left" vertical="center"/>
    </xf>
    <xf numFmtId="167" fontId="36" fillId="26" borderId="19" xfId="44" applyNumberFormat="1" applyFont="1" applyFill="1" applyBorder="1" applyAlignment="1" applyProtection="1">
      <alignment horizontal="center" vertical="center"/>
      <protection hidden="1"/>
    </xf>
    <xf numFmtId="167" fontId="36" fillId="26" borderId="27" xfId="44" applyNumberFormat="1" applyFont="1" applyFill="1" applyBorder="1" applyAlignment="1" applyProtection="1">
      <alignment horizontal="center" vertical="center"/>
      <protection hidden="1"/>
    </xf>
    <xf numFmtId="167" fontId="36" fillId="26" borderId="22" xfId="44" applyNumberFormat="1" applyFont="1" applyFill="1" applyBorder="1" applyAlignment="1" applyProtection="1">
      <alignment horizontal="center" vertical="center"/>
      <protection hidden="1"/>
    </xf>
    <xf numFmtId="0" fontId="32" fillId="26" borderId="32" xfId="0" applyFont="1" applyFill="1" applyBorder="1" applyAlignment="1">
      <alignment horizontal="center"/>
    </xf>
    <xf numFmtId="0" fontId="27" fillId="26" borderId="87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22" xfId="0" applyNumberFormat="1" applyFont="1" applyFill="1" applyBorder="1" applyAlignment="1">
      <alignment horizontal="center" vertical="center"/>
    </xf>
    <xf numFmtId="167" fontId="36" fillId="26" borderId="41" xfId="44" applyNumberFormat="1" applyFont="1" applyFill="1" applyBorder="1" applyAlignment="1" applyProtection="1">
      <alignment horizontal="center" vertical="center"/>
      <protection hidden="1"/>
    </xf>
    <xf numFmtId="3" fontId="21" fillId="26" borderId="74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167" fontId="36" fillId="26" borderId="26" xfId="44" applyNumberFormat="1" applyFont="1" applyFill="1" applyBorder="1" applyAlignment="1" applyProtection="1">
      <alignment horizontal="center" vertical="center"/>
      <protection hidden="1"/>
    </xf>
    <xf numFmtId="167" fontId="36" fillId="26" borderId="29" xfId="44" applyNumberFormat="1" applyFont="1" applyFill="1" applyBorder="1" applyAlignment="1" applyProtection="1">
      <alignment horizontal="center" vertical="center"/>
      <protection hidden="1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" xfId="44" builtinId="3"/>
    <cellStyle name="Komma 2" xfId="46" xr:uid="{FB5FB9B6-F9F7-4204-8871-9E22C5C1D820}"/>
    <cellStyle name="Komma 2 2" xfId="49" xr:uid="{AC2A1361-3254-4308-99A8-AF3C78A57958}"/>
    <cellStyle name="Komma 3" xfId="48" xr:uid="{C3E3E1FE-EBD4-4801-9930-ECA2766BC464}"/>
    <cellStyle name="Linked Cell" xfId="35" xr:uid="{00000000-0005-0000-0000-000022000000}"/>
    <cellStyle name="Neutral" xfId="36" xr:uid="{00000000-0005-0000-0000-000023000000}"/>
    <cellStyle name="Normal 2" xfId="42" xr:uid="{F3417CC3-E9AF-421A-99F6-68F251ECD8AA}"/>
    <cellStyle name="Normal 2 2" xfId="47" xr:uid="{EF564D68-B716-43F2-922E-298578B19522}"/>
    <cellStyle name="Note" xfId="37" xr:uid="{00000000-0005-0000-0000-000025000000}"/>
    <cellStyle name="Output" xfId="38" xr:uid="{00000000-0005-0000-0000-000026000000}"/>
    <cellStyle name="Standaard" xfId="0" builtinId="0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61">
    <dxf>
      <font>
        <color theme="6" tint="0.79998168889431442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39994506668294322"/>
      </font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rgb="FF00206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39994506668294322"/>
      </font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</dxfs>
  <tableStyles count="0" defaultTableStyle="TableStyleMedium2" defaultPivotStyle="PivotStyleLight16"/>
  <colors>
    <mruColors>
      <color rgb="FFB0BB17"/>
      <color rgb="FF000080"/>
      <color rgb="FF0070C2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704850</xdr:colOff>
      <xdr:row>0</xdr:row>
      <xdr:rowOff>0</xdr:rowOff>
    </xdr:from>
    <xdr:to>
      <xdr:col>20</xdr:col>
      <xdr:colOff>616527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704850</xdr:colOff>
      <xdr:row>0</xdr:row>
      <xdr:rowOff>0</xdr:rowOff>
    </xdr:from>
    <xdr:to>
      <xdr:col>20</xdr:col>
      <xdr:colOff>616527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122EFA1-F78E-41F1-B307-9046D8EC2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0" y="0"/>
          <a:ext cx="1607127" cy="1203325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15</xdr:row>
      <xdr:rowOff>19049</xdr:rowOff>
    </xdr:from>
    <xdr:to>
      <xdr:col>5</xdr:col>
      <xdr:colOff>0</xdr:colOff>
      <xdr:row>17</xdr:row>
      <xdr:rowOff>85724</xdr:rowOff>
    </xdr:to>
    <xdr:sp macro="" textlink="">
      <xdr:nvSpPr>
        <xdr:cNvPr id="3" name="Tekstballon: rechthoek 2">
          <a:extLst>
            <a:ext uri="{FF2B5EF4-FFF2-40B4-BE49-F238E27FC236}">
              <a16:creationId xmlns:a16="http://schemas.microsoft.com/office/drawing/2014/main" id="{BD0D8A94-D8D0-40DB-AC5D-EF89920437FD}"/>
            </a:ext>
          </a:extLst>
        </xdr:cNvPr>
        <xdr:cNvSpPr/>
      </xdr:nvSpPr>
      <xdr:spPr>
        <a:xfrm>
          <a:off x="1752600" y="3809999"/>
          <a:ext cx="1190625" cy="619125"/>
        </a:xfrm>
        <a:prstGeom prst="wedgeRectCallout">
          <a:avLst>
            <a:gd name="adj1" fmla="val 2334"/>
            <a:gd name="adj2" fmla="val -106609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Sélectionnez "chargé" ou "vide".</a:t>
          </a:r>
        </a:p>
      </xdr:txBody>
    </xdr:sp>
    <xdr:clientData/>
  </xdr:twoCellAnchor>
  <xdr:twoCellAnchor>
    <xdr:from>
      <xdr:col>5</xdr:col>
      <xdr:colOff>142874</xdr:colOff>
      <xdr:row>16</xdr:row>
      <xdr:rowOff>238124</xdr:rowOff>
    </xdr:from>
    <xdr:to>
      <xdr:col>6</xdr:col>
      <xdr:colOff>133350</xdr:colOff>
      <xdr:row>21</xdr:row>
      <xdr:rowOff>19050</xdr:rowOff>
    </xdr:to>
    <xdr:sp macro="" textlink="">
      <xdr:nvSpPr>
        <xdr:cNvPr id="4" name="Tekstballon: rechthoek 3">
          <a:extLst>
            <a:ext uri="{FF2B5EF4-FFF2-40B4-BE49-F238E27FC236}">
              <a16:creationId xmlns:a16="http://schemas.microsoft.com/office/drawing/2014/main" id="{1EAAA493-346E-465B-8C0B-1A2C67541208}"/>
            </a:ext>
          </a:extLst>
        </xdr:cNvPr>
        <xdr:cNvSpPr/>
      </xdr:nvSpPr>
      <xdr:spPr>
        <a:xfrm>
          <a:off x="3086099" y="4305299"/>
          <a:ext cx="1371601" cy="1162051"/>
        </a:xfrm>
        <a:prstGeom prst="wedgeRectCallout">
          <a:avLst>
            <a:gd name="adj1" fmla="val -1405"/>
            <a:gd name="adj2" fmla="val -14519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Le départ est automatiquement rempli par l'arrivée du voyage précédent, sauf pour le premier.</a:t>
          </a:r>
        </a:p>
      </xdr:txBody>
    </xdr:sp>
    <xdr:clientData/>
  </xdr:twoCellAnchor>
  <xdr:twoCellAnchor>
    <xdr:from>
      <xdr:col>6</xdr:col>
      <xdr:colOff>314325</xdr:colOff>
      <xdr:row>5</xdr:row>
      <xdr:rowOff>76199</xdr:rowOff>
    </xdr:from>
    <xdr:to>
      <xdr:col>7</xdr:col>
      <xdr:colOff>638175</xdr:colOff>
      <xdr:row>7</xdr:row>
      <xdr:rowOff>104775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3E06FA47-7B2F-4136-87BD-88622B985691}"/>
            </a:ext>
          </a:extLst>
        </xdr:cNvPr>
        <xdr:cNvSpPr/>
      </xdr:nvSpPr>
      <xdr:spPr>
        <a:xfrm>
          <a:off x="4638675" y="1314449"/>
          <a:ext cx="1704975" cy="619126"/>
        </a:xfrm>
        <a:prstGeom prst="wedgeRectCallout">
          <a:avLst>
            <a:gd name="adj1" fmla="val 97661"/>
            <a:gd name="adj2" fmla="val -5121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entrez A, B et C et la consommation est calculée</a:t>
          </a:r>
        </a:p>
      </xdr:txBody>
    </xdr:sp>
    <xdr:clientData/>
  </xdr:twoCellAnchor>
  <xdr:twoCellAnchor>
    <xdr:from>
      <xdr:col>9</xdr:col>
      <xdr:colOff>819150</xdr:colOff>
      <xdr:row>0</xdr:row>
      <xdr:rowOff>95250</xdr:rowOff>
    </xdr:from>
    <xdr:to>
      <xdr:col>14</xdr:col>
      <xdr:colOff>781050</xdr:colOff>
      <xdr:row>2</xdr:row>
      <xdr:rowOff>133350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44E2CDD0-EA98-4E55-AC45-0738FEB42AB5}"/>
            </a:ext>
          </a:extLst>
        </xdr:cNvPr>
        <xdr:cNvSpPr/>
      </xdr:nvSpPr>
      <xdr:spPr>
        <a:xfrm>
          <a:off x="7553325" y="95250"/>
          <a:ext cx="3000375" cy="533400"/>
        </a:xfrm>
        <a:prstGeom prst="wedgeRectCallout">
          <a:avLst>
            <a:gd name="adj1" fmla="val -69194"/>
            <a:gd name="adj2" fmla="val 126725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Sélectionnez le carburant. Le facteur d'émission apparaît automatiquement en rouge</a:t>
          </a:r>
        </a:p>
      </xdr:txBody>
    </xdr:sp>
    <xdr:clientData/>
  </xdr:twoCellAnchor>
  <xdr:twoCellAnchor>
    <xdr:from>
      <xdr:col>14</xdr:col>
      <xdr:colOff>139701</xdr:colOff>
      <xdr:row>16</xdr:row>
      <xdr:rowOff>215900</xdr:rowOff>
    </xdr:from>
    <xdr:to>
      <xdr:col>17</xdr:col>
      <xdr:colOff>638176</xdr:colOff>
      <xdr:row>21</xdr:row>
      <xdr:rowOff>219075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075D5798-1E44-49DB-8A31-E4F54F0EC775}"/>
            </a:ext>
          </a:extLst>
        </xdr:cNvPr>
        <xdr:cNvSpPr/>
      </xdr:nvSpPr>
      <xdr:spPr>
        <a:xfrm>
          <a:off x="9912351" y="4283075"/>
          <a:ext cx="3041650" cy="1384300"/>
        </a:xfrm>
        <a:prstGeom prst="wedgeRectCallout">
          <a:avLst>
            <a:gd name="adj1" fmla="val -38246"/>
            <a:gd name="adj2" fmla="val -1202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Si vous choisissez "chargé" comme type dans la colonne E, le champ "kilomètres à vide" est grisé car il n'est pas nécessaire. * Si vous sélectionnez "vide" comme type dans la colonne E, les champs "kilomètres chargés", "tonnes transportées" et "tonnes x km" sont grisés car ils ne sont plus pertinents. </a:t>
          </a:r>
        </a:p>
      </xdr:txBody>
    </xdr:sp>
    <xdr:clientData/>
  </xdr:twoCellAnchor>
  <xdr:twoCellAnchor>
    <xdr:from>
      <xdr:col>17</xdr:col>
      <xdr:colOff>142875</xdr:colOff>
      <xdr:row>2</xdr:row>
      <xdr:rowOff>190500</xdr:rowOff>
    </xdr:from>
    <xdr:to>
      <xdr:col>19</xdr:col>
      <xdr:colOff>266700</xdr:colOff>
      <xdr:row>5</xdr:row>
      <xdr:rowOff>60198</xdr:rowOff>
    </xdr:to>
    <xdr:sp macro="" textlink="">
      <xdr:nvSpPr>
        <xdr:cNvPr id="8" name="Tekstballon: rechthoek 7">
          <a:extLst>
            <a:ext uri="{FF2B5EF4-FFF2-40B4-BE49-F238E27FC236}">
              <a16:creationId xmlns:a16="http://schemas.microsoft.com/office/drawing/2014/main" id="{607B51C4-D9AD-4BB6-8C89-740112BDF174}"/>
            </a:ext>
          </a:extLst>
        </xdr:cNvPr>
        <xdr:cNvSpPr/>
      </xdr:nvSpPr>
      <xdr:spPr>
        <a:xfrm>
          <a:off x="12458700" y="685800"/>
          <a:ext cx="1819275" cy="612648"/>
        </a:xfrm>
        <a:prstGeom prst="wedgeRectCallout">
          <a:avLst>
            <a:gd name="adj1" fmla="val 43925"/>
            <a:gd name="adj2" fmla="val 101368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Ne rien remplir, calculs automatiques en fonction de 'chargé' ou 'vide'.</a:t>
          </a:r>
        </a:p>
      </xdr:txBody>
    </xdr:sp>
    <xdr:clientData/>
  </xdr:twoCellAnchor>
  <xdr:twoCellAnchor>
    <xdr:from>
      <xdr:col>17</xdr:col>
      <xdr:colOff>727075</xdr:colOff>
      <xdr:row>13</xdr:row>
      <xdr:rowOff>177800</xdr:rowOff>
    </xdr:from>
    <xdr:to>
      <xdr:col>18</xdr:col>
      <xdr:colOff>714375</xdr:colOff>
      <xdr:row>15</xdr:row>
      <xdr:rowOff>257175</xdr:rowOff>
    </xdr:to>
    <xdr:sp macro="" textlink="">
      <xdr:nvSpPr>
        <xdr:cNvPr id="9" name="Tekstballon: rechthoek 8">
          <a:extLst>
            <a:ext uri="{FF2B5EF4-FFF2-40B4-BE49-F238E27FC236}">
              <a16:creationId xmlns:a16="http://schemas.microsoft.com/office/drawing/2014/main" id="{1F7B3920-1292-4991-AB9C-BBA210DE1F81}"/>
            </a:ext>
          </a:extLst>
        </xdr:cNvPr>
        <xdr:cNvSpPr/>
      </xdr:nvSpPr>
      <xdr:spPr>
        <a:xfrm>
          <a:off x="13042900" y="3416300"/>
          <a:ext cx="835025" cy="631825"/>
        </a:xfrm>
        <a:prstGeom prst="wedgeRectCallout">
          <a:avLst>
            <a:gd name="adj1" fmla="val -4482"/>
            <a:gd name="adj2" fmla="val -95793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litres x facteur d'émission</a:t>
          </a:r>
        </a:p>
      </xdr:txBody>
    </xdr:sp>
    <xdr:clientData/>
  </xdr:twoCellAnchor>
  <xdr:twoCellAnchor>
    <xdr:from>
      <xdr:col>18</xdr:col>
      <xdr:colOff>628650</xdr:colOff>
      <xdr:row>15</xdr:row>
      <xdr:rowOff>200025</xdr:rowOff>
    </xdr:from>
    <xdr:to>
      <xdr:col>19</xdr:col>
      <xdr:colOff>781050</xdr:colOff>
      <xdr:row>18</xdr:row>
      <xdr:rowOff>190500</xdr:rowOff>
    </xdr:to>
    <xdr:sp macro="" textlink="">
      <xdr:nvSpPr>
        <xdr:cNvPr id="10" name="Tekstballon: rechthoek 9">
          <a:extLst>
            <a:ext uri="{FF2B5EF4-FFF2-40B4-BE49-F238E27FC236}">
              <a16:creationId xmlns:a16="http://schemas.microsoft.com/office/drawing/2014/main" id="{28F87422-A5EC-471A-8CF2-D7123DE8E3D9}"/>
            </a:ext>
          </a:extLst>
        </xdr:cNvPr>
        <xdr:cNvSpPr/>
      </xdr:nvSpPr>
      <xdr:spPr>
        <a:xfrm>
          <a:off x="13792200" y="3990975"/>
          <a:ext cx="1000125" cy="819150"/>
        </a:xfrm>
        <a:prstGeom prst="wedgeRectCallout">
          <a:avLst>
            <a:gd name="adj1" fmla="val -11429"/>
            <a:gd name="adj2" fmla="val -12976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de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divisé par les tonnes transportées</a:t>
          </a:r>
        </a:p>
      </xdr:txBody>
    </xdr:sp>
    <xdr:clientData/>
  </xdr:twoCellAnchor>
  <xdr:twoCellAnchor>
    <xdr:from>
      <xdr:col>19</xdr:col>
      <xdr:colOff>381001</xdr:colOff>
      <xdr:row>20</xdr:row>
      <xdr:rowOff>114300</xdr:rowOff>
    </xdr:from>
    <xdr:to>
      <xdr:col>20</xdr:col>
      <xdr:colOff>333375</xdr:colOff>
      <xdr:row>23</xdr:row>
      <xdr:rowOff>190500</xdr:rowOff>
    </xdr:to>
    <xdr:sp macro="" textlink="">
      <xdr:nvSpPr>
        <xdr:cNvPr id="11" name="Tekstballon: rechthoek 10">
          <a:extLst>
            <a:ext uri="{FF2B5EF4-FFF2-40B4-BE49-F238E27FC236}">
              <a16:creationId xmlns:a16="http://schemas.microsoft.com/office/drawing/2014/main" id="{C38CE3CC-63C7-4234-8C6D-0F6EBA47AEFC}"/>
            </a:ext>
          </a:extLst>
        </xdr:cNvPr>
        <xdr:cNvSpPr/>
      </xdr:nvSpPr>
      <xdr:spPr>
        <a:xfrm>
          <a:off x="14392276" y="5286375"/>
          <a:ext cx="800099" cy="904875"/>
        </a:xfrm>
        <a:prstGeom prst="wedgeRectCallout">
          <a:avLst>
            <a:gd name="adj1" fmla="val 34409"/>
            <a:gd name="adj2" fmla="val -22427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de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divisé par tonne-kilomètre</a:t>
          </a:r>
        </a:p>
      </xdr:txBody>
    </xdr:sp>
    <xdr:clientData/>
  </xdr:twoCellAnchor>
  <xdr:twoCellAnchor>
    <xdr:from>
      <xdr:col>7</xdr:col>
      <xdr:colOff>152401</xdr:colOff>
      <xdr:row>16</xdr:row>
      <xdr:rowOff>238123</xdr:rowOff>
    </xdr:from>
    <xdr:to>
      <xdr:col>9</xdr:col>
      <xdr:colOff>800100</xdr:colOff>
      <xdr:row>20</xdr:row>
      <xdr:rowOff>85724</xdr:rowOff>
    </xdr:to>
    <xdr:sp macro="" textlink="">
      <xdr:nvSpPr>
        <xdr:cNvPr id="12" name="Tekstballon: rechthoek 11">
          <a:extLst>
            <a:ext uri="{FF2B5EF4-FFF2-40B4-BE49-F238E27FC236}">
              <a16:creationId xmlns:a16="http://schemas.microsoft.com/office/drawing/2014/main" id="{45F7F6F9-C8A7-4FB1-936B-6277A0D5FD19}"/>
            </a:ext>
          </a:extLst>
        </xdr:cNvPr>
        <xdr:cNvSpPr/>
      </xdr:nvSpPr>
      <xdr:spPr>
        <a:xfrm>
          <a:off x="5857876" y="4305298"/>
          <a:ext cx="1676399" cy="952501"/>
        </a:xfrm>
        <a:prstGeom prst="wedgeRectCallout">
          <a:avLst>
            <a:gd name="adj1" fmla="val -19340"/>
            <a:gd name="adj2" fmla="val -183064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Le champ 'Contenu bunkers au départ' est automatiquement rempli par 'Contenu bunkers au fin'.</a:t>
          </a:r>
        </a:p>
      </xdr:txBody>
    </xdr:sp>
    <xdr:clientData/>
  </xdr:twoCellAnchor>
  <xdr:twoCellAnchor>
    <xdr:from>
      <xdr:col>11</xdr:col>
      <xdr:colOff>209550</xdr:colOff>
      <xdr:row>16</xdr:row>
      <xdr:rowOff>238124</xdr:rowOff>
    </xdr:from>
    <xdr:to>
      <xdr:col>14</xdr:col>
      <xdr:colOff>38100</xdr:colOff>
      <xdr:row>17</xdr:row>
      <xdr:rowOff>276224</xdr:rowOff>
    </xdr:to>
    <xdr:sp macro="" textlink="">
      <xdr:nvSpPr>
        <xdr:cNvPr id="13" name="Tekstballon: rechthoek 12">
          <a:extLst>
            <a:ext uri="{FF2B5EF4-FFF2-40B4-BE49-F238E27FC236}">
              <a16:creationId xmlns:a16="http://schemas.microsoft.com/office/drawing/2014/main" id="{63D471CA-916B-422A-A862-C6B3CDF60A5A}"/>
            </a:ext>
          </a:extLst>
        </xdr:cNvPr>
        <xdr:cNvSpPr/>
      </xdr:nvSpPr>
      <xdr:spPr>
        <a:xfrm>
          <a:off x="7972425" y="4305299"/>
          <a:ext cx="1838325" cy="314325"/>
        </a:xfrm>
        <a:prstGeom prst="wedgeRectCallout">
          <a:avLst>
            <a:gd name="adj1" fmla="val 29567"/>
            <a:gd name="adj2" fmla="val -386041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calcul automatique</a:t>
          </a:r>
        </a:p>
      </xdr:txBody>
    </xdr:sp>
    <xdr:clientData/>
  </xdr:twoCellAnchor>
  <xdr:twoCellAnchor>
    <xdr:from>
      <xdr:col>6</xdr:col>
      <xdr:colOff>381000</xdr:colOff>
      <xdr:row>13</xdr:row>
      <xdr:rowOff>133350</xdr:rowOff>
    </xdr:from>
    <xdr:to>
      <xdr:col>6</xdr:col>
      <xdr:colOff>1123950</xdr:colOff>
      <xdr:row>14</xdr:row>
      <xdr:rowOff>123825</xdr:rowOff>
    </xdr:to>
    <xdr:sp macro="" textlink="">
      <xdr:nvSpPr>
        <xdr:cNvPr id="14" name="Tekstballon: rechthoek 13">
          <a:extLst>
            <a:ext uri="{FF2B5EF4-FFF2-40B4-BE49-F238E27FC236}">
              <a16:creationId xmlns:a16="http://schemas.microsoft.com/office/drawing/2014/main" id="{A133CAF5-37DA-4C21-905C-CD61EB48880E}"/>
            </a:ext>
          </a:extLst>
        </xdr:cNvPr>
        <xdr:cNvSpPr/>
      </xdr:nvSpPr>
      <xdr:spPr>
        <a:xfrm>
          <a:off x="4705350" y="33718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remplir</a:t>
          </a:r>
        </a:p>
      </xdr:txBody>
    </xdr:sp>
    <xdr:clientData/>
  </xdr:twoCellAnchor>
  <xdr:twoCellAnchor>
    <xdr:from>
      <xdr:col>11</xdr:col>
      <xdr:colOff>266700</xdr:colOff>
      <xdr:row>13</xdr:row>
      <xdr:rowOff>133350</xdr:rowOff>
    </xdr:from>
    <xdr:to>
      <xdr:col>12</xdr:col>
      <xdr:colOff>495300</xdr:colOff>
      <xdr:row>14</xdr:row>
      <xdr:rowOff>123825</xdr:rowOff>
    </xdr:to>
    <xdr:sp macro="" textlink="">
      <xdr:nvSpPr>
        <xdr:cNvPr id="15" name="Tekstballon: rechthoek 14">
          <a:extLst>
            <a:ext uri="{FF2B5EF4-FFF2-40B4-BE49-F238E27FC236}">
              <a16:creationId xmlns:a16="http://schemas.microsoft.com/office/drawing/2014/main" id="{E66F5D8F-2424-417B-8E47-9C2F91992769}"/>
            </a:ext>
          </a:extLst>
        </xdr:cNvPr>
        <xdr:cNvSpPr/>
      </xdr:nvSpPr>
      <xdr:spPr>
        <a:xfrm>
          <a:off x="8029575" y="33718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remplir</a:t>
          </a:r>
        </a:p>
      </xdr:txBody>
    </xdr:sp>
    <xdr:clientData/>
  </xdr:twoCellAnchor>
  <xdr:twoCellAnchor>
    <xdr:from>
      <xdr:col>9</xdr:col>
      <xdr:colOff>257175</xdr:colOff>
      <xdr:row>13</xdr:row>
      <xdr:rowOff>133350</xdr:rowOff>
    </xdr:from>
    <xdr:to>
      <xdr:col>10</xdr:col>
      <xdr:colOff>85725</xdr:colOff>
      <xdr:row>14</xdr:row>
      <xdr:rowOff>123825</xdr:rowOff>
    </xdr:to>
    <xdr:sp macro="" textlink="">
      <xdr:nvSpPr>
        <xdr:cNvPr id="16" name="Tekstballon: rechthoek 15">
          <a:extLst>
            <a:ext uri="{FF2B5EF4-FFF2-40B4-BE49-F238E27FC236}">
              <a16:creationId xmlns:a16="http://schemas.microsoft.com/office/drawing/2014/main" id="{4F8AA470-4ED9-4DAD-B207-409A13E942F2}"/>
            </a:ext>
          </a:extLst>
        </xdr:cNvPr>
        <xdr:cNvSpPr/>
      </xdr:nvSpPr>
      <xdr:spPr>
        <a:xfrm>
          <a:off x="6991350" y="33718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remplir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O60"/>
  <sheetViews>
    <sheetView showGridLines="0" showRowColHeaders="0" showZeros="0" tabSelected="1" zoomScaleNormal="100" zoomScaleSheetLayoutView="100" workbookViewId="0">
      <selection activeCell="O2" sqref="O2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20" width="12.7109375" style="5" customWidth="1"/>
    <col min="21" max="21" width="12.7109375" style="6" customWidth="1"/>
    <col min="22" max="23" width="9.42578125" style="113" hidden="1" customWidth="1"/>
    <col min="24" max="28" width="9.140625" style="113" hidden="1" customWidth="1"/>
    <col min="29" max="30" width="0" style="113" hidden="1" customWidth="1"/>
    <col min="31" max="33" width="9.140625" style="113"/>
    <col min="34" max="41" width="9.140625" style="118"/>
    <col min="42" max="16384" width="9.140625" style="6"/>
  </cols>
  <sheetData>
    <row r="1" spans="1:41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3"/>
    </row>
    <row r="2" spans="1:41" ht="20.100000000000001" customHeight="1" x14ac:dyDescent="0.2">
      <c r="B2" s="197" t="s">
        <v>30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4"/>
      <c r="P2" s="4"/>
      <c r="Q2" s="4"/>
      <c r="R2" s="4"/>
      <c r="S2" s="4"/>
      <c r="T2" s="4"/>
      <c r="U2" s="3"/>
    </row>
    <row r="3" spans="1:41" ht="20.100000000000001" customHeight="1" x14ac:dyDescent="0.2">
      <c r="B3" s="204"/>
      <c r="C3" s="204"/>
      <c r="D3" s="204"/>
      <c r="E3" s="204"/>
      <c r="F3" s="204"/>
      <c r="G3" s="204"/>
      <c r="H3" s="204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41" s="7" customFormat="1" ht="20.100000000000001" customHeight="1" x14ac:dyDescent="0.2">
      <c r="A4" s="2"/>
      <c r="B4" s="208" t="s">
        <v>31</v>
      </c>
      <c r="C4" s="208" t="s">
        <v>2</v>
      </c>
      <c r="D4" s="15" t="s">
        <v>1</v>
      </c>
      <c r="E4" s="198"/>
      <c r="F4" s="198"/>
      <c r="G4" s="198"/>
      <c r="H4" s="16" t="s">
        <v>12</v>
      </c>
      <c r="I4" s="10" t="s">
        <v>1</v>
      </c>
      <c r="J4" s="216" t="s">
        <v>0</v>
      </c>
      <c r="K4" s="216"/>
      <c r="L4" s="216"/>
      <c r="M4" s="216"/>
      <c r="N4" s="216"/>
      <c r="O4" s="2"/>
      <c r="P4" s="1"/>
      <c r="Q4" s="1"/>
      <c r="R4" s="1"/>
      <c r="S4" s="2"/>
      <c r="T4" s="1"/>
      <c r="U4" s="2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35"/>
      <c r="AI4" s="135"/>
      <c r="AJ4" s="135"/>
      <c r="AK4" s="135"/>
      <c r="AL4" s="135"/>
      <c r="AM4" s="135"/>
      <c r="AN4" s="135"/>
      <c r="AO4" s="135"/>
    </row>
    <row r="5" spans="1:41" s="7" customFormat="1" ht="20.100000000000001" customHeight="1" x14ac:dyDescent="0.2">
      <c r="A5" s="2"/>
      <c r="B5" s="209" t="s">
        <v>32</v>
      </c>
      <c r="C5" s="209" t="s">
        <v>11</v>
      </c>
      <c r="D5" s="15" t="s">
        <v>1</v>
      </c>
      <c r="E5" s="210"/>
      <c r="F5" s="210"/>
      <c r="G5" s="210"/>
      <c r="H5" s="16" t="s">
        <v>33</v>
      </c>
      <c r="I5" s="10" t="s">
        <v>1</v>
      </c>
      <c r="J5" s="37" t="s">
        <v>84</v>
      </c>
      <c r="K5" s="18" t="s">
        <v>13</v>
      </c>
      <c r="L5" s="17">
        <f>IF(J5="Diesel (fossile)",2.657,2.471)</f>
        <v>2.657</v>
      </c>
      <c r="M5" s="146" t="s">
        <v>34</v>
      </c>
      <c r="N5" s="146"/>
      <c r="O5" s="2"/>
      <c r="P5" s="102"/>
      <c r="Q5" s="1"/>
      <c r="R5" s="1"/>
      <c r="S5" s="1"/>
      <c r="T5" s="1"/>
      <c r="U5" s="2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35"/>
      <c r="AI5" s="135"/>
      <c r="AJ5" s="135"/>
      <c r="AK5" s="135"/>
      <c r="AL5" s="135"/>
      <c r="AM5" s="135"/>
      <c r="AN5" s="135"/>
      <c r="AO5" s="135"/>
    </row>
    <row r="6" spans="1:41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2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35"/>
      <c r="AI6" s="135"/>
      <c r="AJ6" s="135"/>
      <c r="AK6" s="135"/>
      <c r="AL6" s="135"/>
      <c r="AM6" s="135"/>
      <c r="AN6" s="135"/>
      <c r="AO6" s="135"/>
    </row>
    <row r="7" spans="1:41" s="9" customFormat="1" ht="27" customHeight="1" x14ac:dyDescent="0.2">
      <c r="A7" s="13"/>
      <c r="C7" s="10"/>
      <c r="D7" s="10"/>
      <c r="E7" s="205" t="s">
        <v>35</v>
      </c>
      <c r="F7" s="206"/>
      <c r="G7" s="207"/>
      <c r="H7" s="205" t="s">
        <v>36</v>
      </c>
      <c r="I7" s="206"/>
      <c r="J7" s="206"/>
      <c r="K7" s="206"/>
      <c r="L7" s="206"/>
      <c r="M7" s="206"/>
      <c r="N7" s="207"/>
      <c r="O7" s="205" t="s">
        <v>37</v>
      </c>
      <c r="P7" s="206"/>
      <c r="Q7" s="206"/>
      <c r="R7" s="206"/>
      <c r="S7" s="205" t="s">
        <v>38</v>
      </c>
      <c r="T7" s="206"/>
      <c r="U7" s="207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35"/>
      <c r="AI7" s="135"/>
      <c r="AJ7" s="135"/>
      <c r="AK7" s="136"/>
      <c r="AL7" s="136"/>
      <c r="AM7" s="136"/>
      <c r="AN7" s="136"/>
      <c r="AO7" s="136"/>
    </row>
    <row r="8" spans="1:41" s="8" customFormat="1" ht="15" customHeight="1" x14ac:dyDescent="0.2">
      <c r="A8" s="1"/>
      <c r="B8" s="19"/>
      <c r="C8" s="19"/>
      <c r="D8" s="19"/>
      <c r="E8" s="152" t="s">
        <v>29</v>
      </c>
      <c r="F8" s="155" t="s">
        <v>39</v>
      </c>
      <c r="G8" s="158" t="s">
        <v>40</v>
      </c>
      <c r="H8" s="220" t="s">
        <v>3</v>
      </c>
      <c r="I8" s="213"/>
      <c r="J8" s="212" t="s">
        <v>4</v>
      </c>
      <c r="K8" s="213"/>
      <c r="L8" s="212" t="s">
        <v>5</v>
      </c>
      <c r="M8" s="213"/>
      <c r="N8" s="94" t="s">
        <v>49</v>
      </c>
      <c r="O8" s="95"/>
      <c r="P8" s="96" t="s">
        <v>9</v>
      </c>
      <c r="Q8" s="96" t="s">
        <v>10</v>
      </c>
      <c r="R8" s="104" t="s">
        <v>16</v>
      </c>
      <c r="S8" s="92" t="s">
        <v>0</v>
      </c>
      <c r="T8" s="126" t="s">
        <v>57</v>
      </c>
      <c r="U8" s="121" t="s">
        <v>60</v>
      </c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35"/>
      <c r="AI8" s="135"/>
      <c r="AJ8" s="135"/>
      <c r="AK8" s="137"/>
      <c r="AL8" s="137"/>
      <c r="AM8" s="137"/>
      <c r="AN8" s="137"/>
      <c r="AO8" s="137"/>
    </row>
    <row r="9" spans="1:41" s="8" customFormat="1" ht="15" customHeight="1" x14ac:dyDescent="0.2">
      <c r="A9" s="1"/>
      <c r="B9" s="19"/>
      <c r="C9" s="19"/>
      <c r="D9" s="19"/>
      <c r="E9" s="153"/>
      <c r="F9" s="156"/>
      <c r="G9" s="159"/>
      <c r="H9" s="147" t="s">
        <v>42</v>
      </c>
      <c r="I9" s="148"/>
      <c r="J9" s="149" t="s">
        <v>48</v>
      </c>
      <c r="K9" s="148"/>
      <c r="L9" s="149" t="s">
        <v>42</v>
      </c>
      <c r="M9" s="148"/>
      <c r="N9" s="119"/>
      <c r="O9" s="122"/>
      <c r="P9" s="123" t="s">
        <v>0</v>
      </c>
      <c r="Q9" s="123"/>
      <c r="R9" s="124" t="s">
        <v>55</v>
      </c>
      <c r="S9" s="125" t="s">
        <v>57</v>
      </c>
      <c r="T9" s="126" t="s">
        <v>59</v>
      </c>
      <c r="U9" s="127" t="s">
        <v>61</v>
      </c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35"/>
      <c r="AI9" s="135"/>
      <c r="AJ9" s="135"/>
      <c r="AK9" s="137"/>
      <c r="AL9" s="137"/>
      <c r="AM9" s="137"/>
      <c r="AN9" s="137"/>
      <c r="AO9" s="137"/>
    </row>
    <row r="10" spans="1:41" s="7" customFormat="1" ht="15" x14ac:dyDescent="0.2">
      <c r="A10" s="2"/>
      <c r="B10" s="19"/>
      <c r="C10" s="211"/>
      <c r="D10" s="211"/>
      <c r="E10" s="153"/>
      <c r="F10" s="156"/>
      <c r="G10" s="159"/>
      <c r="H10" s="147" t="s">
        <v>43</v>
      </c>
      <c r="I10" s="148"/>
      <c r="J10" s="149" t="s">
        <v>45</v>
      </c>
      <c r="K10" s="148"/>
      <c r="L10" s="149" t="s">
        <v>43</v>
      </c>
      <c r="M10" s="148"/>
      <c r="N10" s="120" t="s">
        <v>50</v>
      </c>
      <c r="O10" s="128" t="s">
        <v>53</v>
      </c>
      <c r="P10" s="123" t="s">
        <v>53</v>
      </c>
      <c r="Q10" s="123" t="s">
        <v>55</v>
      </c>
      <c r="R10" s="124" t="s">
        <v>15</v>
      </c>
      <c r="S10" s="125" t="s">
        <v>58</v>
      </c>
      <c r="T10" s="126" t="s">
        <v>63</v>
      </c>
      <c r="U10" s="127" t="s">
        <v>62</v>
      </c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35"/>
      <c r="AI10" s="135"/>
      <c r="AJ10" s="135"/>
      <c r="AK10" s="135"/>
      <c r="AL10" s="135"/>
      <c r="AM10" s="135"/>
      <c r="AN10" s="135"/>
      <c r="AO10" s="135"/>
    </row>
    <row r="11" spans="1:41" s="21" customFormat="1" ht="15" customHeight="1" thickBot="1" x14ac:dyDescent="0.25">
      <c r="A11" s="20"/>
      <c r="B11" s="19" t="s">
        <v>0</v>
      </c>
      <c r="C11" s="203" t="s">
        <v>0</v>
      </c>
      <c r="D11" s="203"/>
      <c r="E11" s="154"/>
      <c r="F11" s="157"/>
      <c r="G11" s="160"/>
      <c r="H11" s="221" t="s">
        <v>44</v>
      </c>
      <c r="I11" s="215"/>
      <c r="J11" s="214" t="s">
        <v>46</v>
      </c>
      <c r="K11" s="215"/>
      <c r="L11" s="149" t="s">
        <v>47</v>
      </c>
      <c r="M11" s="148"/>
      <c r="N11" s="120" t="s">
        <v>51</v>
      </c>
      <c r="O11" s="128" t="s">
        <v>52</v>
      </c>
      <c r="P11" s="123" t="s">
        <v>54</v>
      </c>
      <c r="Q11" s="129" t="s">
        <v>56</v>
      </c>
      <c r="R11" s="124" t="s">
        <v>17</v>
      </c>
      <c r="S11" s="93" t="s">
        <v>6</v>
      </c>
      <c r="T11" s="130" t="s">
        <v>6</v>
      </c>
      <c r="U11" s="127" t="s">
        <v>7</v>
      </c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35"/>
      <c r="AI11" s="135"/>
      <c r="AJ11" s="135"/>
      <c r="AK11" s="138"/>
      <c r="AL11" s="138"/>
      <c r="AM11" s="138"/>
      <c r="AN11" s="138"/>
      <c r="AO11" s="138"/>
    </row>
    <row r="12" spans="1:41" s="80" customFormat="1" ht="29.25" customHeight="1" thickBot="1" x14ac:dyDescent="0.25">
      <c r="B12" s="81" t="s">
        <v>8</v>
      </c>
      <c r="C12" s="151" t="s">
        <v>41</v>
      </c>
      <c r="D12" s="151"/>
      <c r="E12" s="84" t="s">
        <v>65</v>
      </c>
      <c r="F12" s="87" t="s">
        <v>83</v>
      </c>
      <c r="G12" s="82" t="s">
        <v>64</v>
      </c>
      <c r="H12" s="188" t="s">
        <v>82</v>
      </c>
      <c r="I12" s="189"/>
      <c r="J12" s="190" t="s">
        <v>64</v>
      </c>
      <c r="K12" s="191"/>
      <c r="L12" s="190" t="s">
        <v>64</v>
      </c>
      <c r="M12" s="191"/>
      <c r="N12" s="83" t="s">
        <v>66</v>
      </c>
      <c r="O12" s="85" t="s">
        <v>64</v>
      </c>
      <c r="P12" s="86" t="s">
        <v>64</v>
      </c>
      <c r="Q12" s="86" t="s">
        <v>64</v>
      </c>
      <c r="R12" s="103" t="s">
        <v>66</v>
      </c>
      <c r="S12" s="185" t="s">
        <v>66</v>
      </c>
      <c r="T12" s="186"/>
      <c r="U12" s="187"/>
      <c r="V12" s="144" t="s">
        <v>20</v>
      </c>
      <c r="W12" s="144" t="s">
        <v>21</v>
      </c>
      <c r="X12" s="144" t="s">
        <v>22</v>
      </c>
      <c r="Y12" s="144" t="s">
        <v>23</v>
      </c>
      <c r="Z12" s="144" t="s">
        <v>24</v>
      </c>
      <c r="AA12" s="144" t="s">
        <v>25</v>
      </c>
      <c r="AB12" s="144" t="s">
        <v>26</v>
      </c>
      <c r="AC12" s="114"/>
      <c r="AD12" s="114"/>
      <c r="AE12" s="114"/>
      <c r="AF12" s="114"/>
      <c r="AG12" s="114"/>
      <c r="AH12" s="135"/>
      <c r="AI12" s="135"/>
      <c r="AJ12" s="135"/>
      <c r="AK12" s="139"/>
      <c r="AL12" s="139"/>
      <c r="AM12" s="139"/>
      <c r="AN12" s="139"/>
      <c r="AO12" s="139"/>
    </row>
    <row r="13" spans="1:41" s="7" customFormat="1" ht="21.95" customHeight="1" x14ac:dyDescent="0.2">
      <c r="A13" s="2"/>
      <c r="B13" s="32">
        <v>1</v>
      </c>
      <c r="C13" s="199"/>
      <c r="D13" s="200"/>
      <c r="E13" s="23"/>
      <c r="F13" s="26" t="s">
        <v>85</v>
      </c>
      <c r="G13" s="33"/>
      <c r="H13" s="222"/>
      <c r="I13" s="223"/>
      <c r="J13" s="217"/>
      <c r="K13" s="218"/>
      <c r="L13" s="219"/>
      <c r="M13" s="219"/>
      <c r="N13" s="34">
        <f>H13+J13-L13</f>
        <v>0</v>
      </c>
      <c r="O13" s="50"/>
      <c r="P13" s="52"/>
      <c r="Q13" s="52"/>
      <c r="R13" s="105">
        <f>P13*Q13</f>
        <v>0</v>
      </c>
      <c r="S13" s="46">
        <f t="shared" ref="S13:S23" si="0">N13*$L$5</f>
        <v>0</v>
      </c>
      <c r="T13" s="47" t="str">
        <f t="shared" ref="T13:T24" si="1">IFERROR((S13/Q13)," ")</f>
        <v xml:space="preserve"> </v>
      </c>
      <c r="U13" s="48" t="str">
        <f t="shared" ref="U13:U24" si="2">IFERROR((S13/R13)*1000, "  ")</f>
        <v xml:space="preserve">  </v>
      </c>
      <c r="V13" s="143" t="b">
        <f>_xlfn.ISFORMULA(F13)</f>
        <v>0</v>
      </c>
      <c r="W13" s="143" t="b">
        <f>_xlfn.ISFORMULA(H13)</f>
        <v>0</v>
      </c>
      <c r="X13" s="143" t="b">
        <f>_xlfn.ISFORMULA(N13)</f>
        <v>1</v>
      </c>
      <c r="Y13" s="143" t="b">
        <f>_xlfn.ISFORMULA(R13)</f>
        <v>1</v>
      </c>
      <c r="Z13" s="143" t="b">
        <f>_xlfn.ISFORMULA(S13)</f>
        <v>1</v>
      </c>
      <c r="AA13" s="143" t="b">
        <f>_xlfn.ISFORMULA(T13)</f>
        <v>1</v>
      </c>
      <c r="AB13" s="143" t="b">
        <f>_xlfn.ISFORMULA(U13)</f>
        <v>1</v>
      </c>
      <c r="AC13" s="114"/>
      <c r="AD13" s="114"/>
      <c r="AE13" s="114"/>
      <c r="AF13" s="114"/>
      <c r="AG13" s="114"/>
      <c r="AH13" s="135"/>
      <c r="AI13" s="135"/>
      <c r="AJ13" s="135"/>
      <c r="AK13" s="135"/>
      <c r="AL13" s="135"/>
      <c r="AM13" s="135"/>
      <c r="AN13" s="135"/>
      <c r="AO13" s="135"/>
    </row>
    <row r="14" spans="1:41" s="7" customFormat="1" ht="21.95" customHeight="1" x14ac:dyDescent="0.2">
      <c r="A14" s="2"/>
      <c r="B14" s="32">
        <v>2</v>
      </c>
      <c r="C14" s="201"/>
      <c r="D14" s="202"/>
      <c r="E14" s="24"/>
      <c r="F14" s="27">
        <f t="shared" ref="F14:F38" si="3">G13</f>
        <v>0</v>
      </c>
      <c r="G14" s="49"/>
      <c r="H14" s="163">
        <f t="shared" ref="H14" si="4">L13</f>
        <v>0</v>
      </c>
      <c r="I14" s="164"/>
      <c r="J14" s="192"/>
      <c r="K14" s="193"/>
      <c r="L14" s="194"/>
      <c r="M14" s="194"/>
      <c r="N14" s="34" t="b">
        <f t="shared" ref="N14:N37" si="5">IF(L14&gt;0,(H14+J14-L14))</f>
        <v>0</v>
      </c>
      <c r="O14" s="51"/>
      <c r="P14" s="53"/>
      <c r="Q14" s="53"/>
      <c r="R14" s="106">
        <f t="shared" ref="R14:R38" si="6">P14*Q14</f>
        <v>0</v>
      </c>
      <c r="S14" s="29">
        <f t="shared" si="0"/>
        <v>0</v>
      </c>
      <c r="T14" s="22" t="str">
        <f t="shared" si="1"/>
        <v xml:space="preserve"> </v>
      </c>
      <c r="U14" s="35" t="str">
        <f t="shared" si="2"/>
        <v xml:space="preserve">  </v>
      </c>
      <c r="V14" s="143" t="b">
        <f t="shared" ref="V14:V38" si="7">_xlfn.ISFORMULA(F14)</f>
        <v>1</v>
      </c>
      <c r="W14" s="143" t="b">
        <f t="shared" ref="W14:W38" si="8">_xlfn.ISFORMULA(H14)</f>
        <v>1</v>
      </c>
      <c r="X14" s="143" t="b">
        <f t="shared" ref="X14:X38" si="9">_xlfn.ISFORMULA(N14)</f>
        <v>1</v>
      </c>
      <c r="Y14" s="143" t="b">
        <f t="shared" ref="Y14:Y38" si="10">_xlfn.ISFORMULA(R14)</f>
        <v>1</v>
      </c>
      <c r="Z14" s="143" t="b">
        <f t="shared" ref="Z14:Z38" si="11">_xlfn.ISFORMULA(S14)</f>
        <v>1</v>
      </c>
      <c r="AA14" s="143" t="b">
        <f t="shared" ref="AA14:AA38" si="12">_xlfn.ISFORMULA(T14)</f>
        <v>1</v>
      </c>
      <c r="AB14" s="143" t="b">
        <f t="shared" ref="AB14:AB38" si="13">_xlfn.ISFORMULA(U14)</f>
        <v>1</v>
      </c>
      <c r="AC14" s="114"/>
      <c r="AD14" s="114"/>
      <c r="AE14" s="114"/>
      <c r="AF14" s="114"/>
      <c r="AG14" s="114"/>
      <c r="AH14" s="135"/>
      <c r="AI14" s="135"/>
      <c r="AJ14" s="135"/>
      <c r="AK14" s="135"/>
      <c r="AL14" s="135"/>
      <c r="AM14" s="135"/>
      <c r="AN14" s="135"/>
      <c r="AO14" s="135"/>
    </row>
    <row r="15" spans="1:41" s="7" customFormat="1" ht="21.95" customHeight="1" x14ac:dyDescent="0.2">
      <c r="A15" s="2"/>
      <c r="B15" s="24">
        <v>3</v>
      </c>
      <c r="C15" s="161"/>
      <c r="D15" s="162"/>
      <c r="E15" s="24"/>
      <c r="F15" s="27">
        <f t="shared" si="3"/>
        <v>0</v>
      </c>
      <c r="G15" s="49"/>
      <c r="H15" s="163">
        <f t="shared" ref="H15:H24" si="14">L14</f>
        <v>0</v>
      </c>
      <c r="I15" s="164"/>
      <c r="J15" s="192"/>
      <c r="K15" s="193"/>
      <c r="L15" s="194"/>
      <c r="M15" s="194"/>
      <c r="N15" s="34" t="b">
        <f t="shared" si="5"/>
        <v>0</v>
      </c>
      <c r="O15" s="51"/>
      <c r="P15" s="53"/>
      <c r="Q15" s="53"/>
      <c r="R15" s="106">
        <f t="shared" si="6"/>
        <v>0</v>
      </c>
      <c r="S15" s="29">
        <f t="shared" si="0"/>
        <v>0</v>
      </c>
      <c r="T15" s="22" t="str">
        <f t="shared" si="1"/>
        <v xml:space="preserve"> </v>
      </c>
      <c r="U15" s="35" t="str">
        <f t="shared" si="2"/>
        <v xml:space="preserve">  </v>
      </c>
      <c r="V15" s="143" t="b">
        <f t="shared" si="7"/>
        <v>1</v>
      </c>
      <c r="W15" s="143" t="b">
        <f t="shared" si="8"/>
        <v>1</v>
      </c>
      <c r="X15" s="143" t="b">
        <f t="shared" si="9"/>
        <v>1</v>
      </c>
      <c r="Y15" s="143" t="b">
        <f t="shared" si="10"/>
        <v>1</v>
      </c>
      <c r="Z15" s="143" t="b">
        <f t="shared" si="11"/>
        <v>1</v>
      </c>
      <c r="AA15" s="143" t="b">
        <f t="shared" si="12"/>
        <v>1</v>
      </c>
      <c r="AB15" s="143" t="b">
        <f t="shared" si="13"/>
        <v>1</v>
      </c>
      <c r="AC15" s="114"/>
      <c r="AD15" s="114"/>
      <c r="AE15" s="114"/>
      <c r="AF15" s="114"/>
      <c r="AG15" s="114"/>
      <c r="AH15" s="135"/>
      <c r="AI15" s="135"/>
      <c r="AJ15" s="135"/>
      <c r="AK15" s="135"/>
      <c r="AL15" s="135"/>
      <c r="AM15" s="135"/>
      <c r="AN15" s="135"/>
      <c r="AO15" s="135"/>
    </row>
    <row r="16" spans="1:41" s="7" customFormat="1" ht="21.95" customHeight="1" x14ac:dyDescent="0.2">
      <c r="A16" s="2"/>
      <c r="B16" s="24">
        <v>4</v>
      </c>
      <c r="C16" s="161"/>
      <c r="D16" s="162"/>
      <c r="E16" s="24"/>
      <c r="F16" s="27">
        <f t="shared" si="3"/>
        <v>0</v>
      </c>
      <c r="G16" s="49"/>
      <c r="H16" s="163">
        <f t="shared" si="14"/>
        <v>0</v>
      </c>
      <c r="I16" s="164"/>
      <c r="J16" s="192"/>
      <c r="K16" s="193"/>
      <c r="L16" s="194"/>
      <c r="M16" s="194"/>
      <c r="N16" s="34" t="b">
        <f t="shared" si="5"/>
        <v>0</v>
      </c>
      <c r="O16" s="51"/>
      <c r="P16" s="53"/>
      <c r="Q16" s="53"/>
      <c r="R16" s="106">
        <f t="shared" si="6"/>
        <v>0</v>
      </c>
      <c r="S16" s="29">
        <f t="shared" si="0"/>
        <v>0</v>
      </c>
      <c r="T16" s="22" t="str">
        <f t="shared" si="1"/>
        <v xml:space="preserve"> </v>
      </c>
      <c r="U16" s="35" t="str">
        <f t="shared" si="2"/>
        <v xml:space="preserve">  </v>
      </c>
      <c r="V16" s="143" t="b">
        <f t="shared" si="7"/>
        <v>1</v>
      </c>
      <c r="W16" s="143" t="b">
        <f t="shared" si="8"/>
        <v>1</v>
      </c>
      <c r="X16" s="143" t="b">
        <f t="shared" si="9"/>
        <v>1</v>
      </c>
      <c r="Y16" s="143" t="b">
        <f t="shared" si="10"/>
        <v>1</v>
      </c>
      <c r="Z16" s="143" t="b">
        <f t="shared" si="11"/>
        <v>1</v>
      </c>
      <c r="AA16" s="143" t="b">
        <f t="shared" si="12"/>
        <v>1</v>
      </c>
      <c r="AB16" s="143" t="b">
        <f t="shared" si="13"/>
        <v>1</v>
      </c>
      <c r="AC16" s="114"/>
      <c r="AD16" s="114"/>
      <c r="AE16" s="114"/>
      <c r="AF16" s="114"/>
      <c r="AG16" s="114"/>
      <c r="AH16" s="135"/>
      <c r="AI16" s="135"/>
      <c r="AJ16" s="135"/>
      <c r="AK16" s="135"/>
      <c r="AL16" s="135"/>
      <c r="AM16" s="135"/>
      <c r="AN16" s="135"/>
      <c r="AO16" s="135"/>
    </row>
    <row r="17" spans="1:41" s="7" customFormat="1" ht="21.95" customHeight="1" x14ac:dyDescent="0.2">
      <c r="A17" s="2"/>
      <c r="B17" s="24">
        <v>5</v>
      </c>
      <c r="C17" s="161"/>
      <c r="D17" s="162"/>
      <c r="E17" s="24"/>
      <c r="F17" s="27">
        <f t="shared" si="3"/>
        <v>0</v>
      </c>
      <c r="G17" s="49"/>
      <c r="H17" s="163">
        <f t="shared" si="14"/>
        <v>0</v>
      </c>
      <c r="I17" s="164"/>
      <c r="J17" s="192"/>
      <c r="K17" s="193"/>
      <c r="L17" s="194"/>
      <c r="M17" s="194"/>
      <c r="N17" s="34" t="b">
        <f t="shared" si="5"/>
        <v>0</v>
      </c>
      <c r="O17" s="51"/>
      <c r="P17" s="53"/>
      <c r="Q17" s="53"/>
      <c r="R17" s="106">
        <f t="shared" si="6"/>
        <v>0</v>
      </c>
      <c r="S17" s="29">
        <f t="shared" si="0"/>
        <v>0</v>
      </c>
      <c r="T17" s="22" t="str">
        <f t="shared" si="1"/>
        <v xml:space="preserve"> </v>
      </c>
      <c r="U17" s="35" t="str">
        <f t="shared" si="2"/>
        <v xml:space="preserve">  </v>
      </c>
      <c r="V17" s="143" t="b">
        <f t="shared" si="7"/>
        <v>1</v>
      </c>
      <c r="W17" s="143" t="b">
        <f t="shared" si="8"/>
        <v>1</v>
      </c>
      <c r="X17" s="143" t="b">
        <f t="shared" si="9"/>
        <v>1</v>
      </c>
      <c r="Y17" s="143" t="b">
        <f t="shared" si="10"/>
        <v>1</v>
      </c>
      <c r="Z17" s="143" t="b">
        <f t="shared" si="11"/>
        <v>1</v>
      </c>
      <c r="AA17" s="143" t="b">
        <f t="shared" si="12"/>
        <v>1</v>
      </c>
      <c r="AB17" s="143" t="b">
        <f t="shared" si="13"/>
        <v>1</v>
      </c>
      <c r="AC17" s="114"/>
      <c r="AD17" s="114"/>
      <c r="AE17" s="114"/>
      <c r="AF17" s="114"/>
      <c r="AG17" s="114"/>
      <c r="AH17" s="135"/>
      <c r="AI17" s="135"/>
      <c r="AJ17" s="135"/>
      <c r="AK17" s="135"/>
      <c r="AL17" s="135"/>
      <c r="AM17" s="135"/>
      <c r="AN17" s="135"/>
      <c r="AO17" s="135"/>
    </row>
    <row r="18" spans="1:41" s="7" customFormat="1" ht="21.95" customHeight="1" x14ac:dyDescent="0.2">
      <c r="A18" s="2"/>
      <c r="B18" s="24">
        <v>6</v>
      </c>
      <c r="C18" s="161"/>
      <c r="D18" s="162"/>
      <c r="E18" s="24"/>
      <c r="F18" s="27">
        <f t="shared" si="3"/>
        <v>0</v>
      </c>
      <c r="G18" s="49"/>
      <c r="H18" s="163">
        <f t="shared" si="14"/>
        <v>0</v>
      </c>
      <c r="I18" s="164"/>
      <c r="J18" s="192"/>
      <c r="K18" s="193"/>
      <c r="L18" s="194"/>
      <c r="M18" s="194"/>
      <c r="N18" s="34" t="b">
        <f t="shared" si="5"/>
        <v>0</v>
      </c>
      <c r="O18" s="51"/>
      <c r="P18" s="53"/>
      <c r="Q18" s="53"/>
      <c r="R18" s="106">
        <f t="shared" si="6"/>
        <v>0</v>
      </c>
      <c r="S18" s="29">
        <f t="shared" si="0"/>
        <v>0</v>
      </c>
      <c r="T18" s="22" t="str">
        <f t="shared" si="1"/>
        <v xml:space="preserve"> </v>
      </c>
      <c r="U18" s="35" t="str">
        <f t="shared" si="2"/>
        <v xml:space="preserve">  </v>
      </c>
      <c r="V18" s="143" t="b">
        <f t="shared" si="7"/>
        <v>1</v>
      </c>
      <c r="W18" s="143" t="b">
        <f t="shared" si="8"/>
        <v>1</v>
      </c>
      <c r="X18" s="143" t="b">
        <f t="shared" si="9"/>
        <v>1</v>
      </c>
      <c r="Y18" s="143" t="b">
        <f t="shared" si="10"/>
        <v>1</v>
      </c>
      <c r="Z18" s="143" t="b">
        <f t="shared" si="11"/>
        <v>1</v>
      </c>
      <c r="AA18" s="143" t="b">
        <f t="shared" si="12"/>
        <v>1</v>
      </c>
      <c r="AB18" s="143" t="b">
        <f t="shared" si="13"/>
        <v>1</v>
      </c>
      <c r="AC18" s="114"/>
      <c r="AD18" s="114"/>
      <c r="AE18" s="114"/>
      <c r="AF18" s="114"/>
      <c r="AG18" s="114"/>
      <c r="AH18" s="135"/>
      <c r="AI18" s="135"/>
      <c r="AJ18" s="135"/>
      <c r="AK18" s="135"/>
      <c r="AL18" s="135"/>
      <c r="AM18" s="135"/>
      <c r="AN18" s="135"/>
      <c r="AO18" s="135"/>
    </row>
    <row r="19" spans="1:41" s="7" customFormat="1" ht="21.95" customHeight="1" x14ac:dyDescent="0.2">
      <c r="A19" s="2"/>
      <c r="B19" s="24">
        <v>7</v>
      </c>
      <c r="C19" s="161"/>
      <c r="D19" s="162"/>
      <c r="E19" s="24"/>
      <c r="F19" s="27">
        <f t="shared" si="3"/>
        <v>0</v>
      </c>
      <c r="G19" s="49"/>
      <c r="H19" s="163">
        <f t="shared" si="14"/>
        <v>0</v>
      </c>
      <c r="I19" s="164"/>
      <c r="J19" s="192"/>
      <c r="K19" s="193"/>
      <c r="L19" s="194"/>
      <c r="M19" s="194"/>
      <c r="N19" s="34" t="b">
        <f t="shared" si="5"/>
        <v>0</v>
      </c>
      <c r="O19" s="51"/>
      <c r="P19" s="53"/>
      <c r="Q19" s="53"/>
      <c r="R19" s="106">
        <f t="shared" si="6"/>
        <v>0</v>
      </c>
      <c r="S19" s="29">
        <f t="shared" si="0"/>
        <v>0</v>
      </c>
      <c r="T19" s="22" t="str">
        <f t="shared" si="1"/>
        <v xml:space="preserve"> </v>
      </c>
      <c r="U19" s="35" t="str">
        <f t="shared" si="2"/>
        <v xml:space="preserve">  </v>
      </c>
      <c r="V19" s="143" t="b">
        <f t="shared" si="7"/>
        <v>1</v>
      </c>
      <c r="W19" s="143" t="b">
        <f t="shared" si="8"/>
        <v>1</v>
      </c>
      <c r="X19" s="143" t="b">
        <f t="shared" si="9"/>
        <v>1</v>
      </c>
      <c r="Y19" s="143" t="b">
        <f t="shared" si="10"/>
        <v>1</v>
      </c>
      <c r="Z19" s="143" t="b">
        <f t="shared" si="11"/>
        <v>1</v>
      </c>
      <c r="AA19" s="143" t="b">
        <f t="shared" si="12"/>
        <v>1</v>
      </c>
      <c r="AB19" s="143" t="b">
        <f t="shared" si="13"/>
        <v>1</v>
      </c>
      <c r="AC19" s="114"/>
      <c r="AD19" s="114"/>
      <c r="AE19" s="114"/>
      <c r="AF19" s="114"/>
      <c r="AG19" s="114"/>
      <c r="AH19" s="135"/>
      <c r="AI19" s="135"/>
      <c r="AJ19" s="135"/>
      <c r="AK19" s="135"/>
      <c r="AL19" s="135"/>
      <c r="AM19" s="135"/>
      <c r="AN19" s="135"/>
      <c r="AO19" s="135"/>
    </row>
    <row r="20" spans="1:41" s="7" customFormat="1" ht="21.95" customHeight="1" x14ac:dyDescent="0.2">
      <c r="A20" s="2"/>
      <c r="B20" s="24">
        <v>8</v>
      </c>
      <c r="C20" s="161"/>
      <c r="D20" s="162"/>
      <c r="E20" s="24"/>
      <c r="F20" s="27">
        <f t="shared" si="3"/>
        <v>0</v>
      </c>
      <c r="G20" s="49"/>
      <c r="H20" s="163">
        <f t="shared" si="14"/>
        <v>0</v>
      </c>
      <c r="I20" s="164"/>
      <c r="J20" s="192"/>
      <c r="K20" s="193"/>
      <c r="L20" s="194"/>
      <c r="M20" s="194"/>
      <c r="N20" s="34" t="b">
        <f t="shared" si="5"/>
        <v>0</v>
      </c>
      <c r="O20" s="51"/>
      <c r="P20" s="53"/>
      <c r="Q20" s="53"/>
      <c r="R20" s="106">
        <f t="shared" si="6"/>
        <v>0</v>
      </c>
      <c r="S20" s="29">
        <f t="shared" si="0"/>
        <v>0</v>
      </c>
      <c r="T20" s="22" t="str">
        <f t="shared" si="1"/>
        <v xml:space="preserve"> </v>
      </c>
      <c r="U20" s="35" t="str">
        <f t="shared" si="2"/>
        <v xml:space="preserve">  </v>
      </c>
      <c r="V20" s="143" t="b">
        <f t="shared" si="7"/>
        <v>1</v>
      </c>
      <c r="W20" s="143" t="b">
        <f t="shared" si="8"/>
        <v>1</v>
      </c>
      <c r="X20" s="143" t="b">
        <f t="shared" si="9"/>
        <v>1</v>
      </c>
      <c r="Y20" s="143" t="b">
        <f t="shared" si="10"/>
        <v>1</v>
      </c>
      <c r="Z20" s="143" t="b">
        <f t="shared" si="11"/>
        <v>1</v>
      </c>
      <c r="AA20" s="143" t="b">
        <f t="shared" si="12"/>
        <v>1</v>
      </c>
      <c r="AB20" s="143" t="b">
        <f t="shared" si="13"/>
        <v>1</v>
      </c>
      <c r="AC20" s="114"/>
      <c r="AD20" s="114"/>
      <c r="AE20" s="114"/>
      <c r="AF20" s="114"/>
      <c r="AG20" s="114"/>
      <c r="AH20" s="135"/>
      <c r="AI20" s="135"/>
      <c r="AJ20" s="135"/>
      <c r="AK20" s="135"/>
      <c r="AL20" s="135"/>
      <c r="AM20" s="135"/>
      <c r="AN20" s="135"/>
      <c r="AO20" s="135"/>
    </row>
    <row r="21" spans="1:41" s="7" customFormat="1" ht="21.95" customHeight="1" x14ac:dyDescent="0.2">
      <c r="A21" s="2"/>
      <c r="B21" s="24">
        <v>9</v>
      </c>
      <c r="C21" s="161"/>
      <c r="D21" s="162"/>
      <c r="E21" s="24"/>
      <c r="F21" s="27">
        <f t="shared" si="3"/>
        <v>0</v>
      </c>
      <c r="G21" s="49"/>
      <c r="H21" s="163">
        <f t="shared" si="14"/>
        <v>0</v>
      </c>
      <c r="I21" s="164"/>
      <c r="J21" s="192"/>
      <c r="K21" s="193"/>
      <c r="L21" s="194"/>
      <c r="M21" s="194"/>
      <c r="N21" s="34" t="b">
        <f t="shared" si="5"/>
        <v>0</v>
      </c>
      <c r="O21" s="51"/>
      <c r="P21" s="53"/>
      <c r="Q21" s="53"/>
      <c r="R21" s="106">
        <f t="shared" si="6"/>
        <v>0</v>
      </c>
      <c r="S21" s="29">
        <f t="shared" si="0"/>
        <v>0</v>
      </c>
      <c r="T21" s="22" t="str">
        <f t="shared" si="1"/>
        <v xml:space="preserve"> </v>
      </c>
      <c r="U21" s="35" t="str">
        <f t="shared" si="2"/>
        <v xml:space="preserve">  </v>
      </c>
      <c r="V21" s="143" t="b">
        <f t="shared" si="7"/>
        <v>1</v>
      </c>
      <c r="W21" s="143" t="b">
        <f t="shared" si="8"/>
        <v>1</v>
      </c>
      <c r="X21" s="143" t="b">
        <f t="shared" si="9"/>
        <v>1</v>
      </c>
      <c r="Y21" s="143" t="b">
        <f t="shared" si="10"/>
        <v>1</v>
      </c>
      <c r="Z21" s="143" t="b">
        <f t="shared" si="11"/>
        <v>1</v>
      </c>
      <c r="AA21" s="143" t="b">
        <f t="shared" si="12"/>
        <v>1</v>
      </c>
      <c r="AB21" s="143" t="b">
        <f t="shared" si="13"/>
        <v>1</v>
      </c>
      <c r="AC21" s="114"/>
      <c r="AD21" s="114"/>
      <c r="AE21" s="114"/>
      <c r="AF21" s="114"/>
      <c r="AG21" s="114"/>
      <c r="AH21" s="135"/>
      <c r="AI21" s="135"/>
      <c r="AJ21" s="135"/>
      <c r="AK21" s="135"/>
      <c r="AL21" s="135"/>
      <c r="AM21" s="135"/>
      <c r="AN21" s="135"/>
      <c r="AO21" s="135"/>
    </row>
    <row r="22" spans="1:41" s="7" customFormat="1" ht="21.95" customHeight="1" x14ac:dyDescent="0.2">
      <c r="A22" s="2"/>
      <c r="B22" s="24">
        <v>10</v>
      </c>
      <c r="C22" s="161"/>
      <c r="D22" s="162"/>
      <c r="E22" s="24"/>
      <c r="F22" s="27">
        <f t="shared" si="3"/>
        <v>0</v>
      </c>
      <c r="G22" s="49"/>
      <c r="H22" s="163">
        <f t="shared" si="14"/>
        <v>0</v>
      </c>
      <c r="I22" s="164"/>
      <c r="J22" s="192"/>
      <c r="K22" s="193"/>
      <c r="L22" s="194"/>
      <c r="M22" s="194"/>
      <c r="N22" s="34" t="b">
        <f t="shared" si="5"/>
        <v>0</v>
      </c>
      <c r="O22" s="51"/>
      <c r="P22" s="53"/>
      <c r="Q22" s="53"/>
      <c r="R22" s="106">
        <f t="shared" si="6"/>
        <v>0</v>
      </c>
      <c r="S22" s="29">
        <f t="shared" si="0"/>
        <v>0</v>
      </c>
      <c r="T22" s="22" t="str">
        <f t="shared" si="1"/>
        <v xml:space="preserve"> </v>
      </c>
      <c r="U22" s="35" t="str">
        <f t="shared" si="2"/>
        <v xml:space="preserve">  </v>
      </c>
      <c r="V22" s="143" t="b">
        <f t="shared" si="7"/>
        <v>1</v>
      </c>
      <c r="W22" s="143" t="b">
        <f t="shared" si="8"/>
        <v>1</v>
      </c>
      <c r="X22" s="143" t="b">
        <f t="shared" si="9"/>
        <v>1</v>
      </c>
      <c r="Y22" s="143" t="b">
        <f t="shared" si="10"/>
        <v>1</v>
      </c>
      <c r="Z22" s="143" t="b">
        <f t="shared" si="11"/>
        <v>1</v>
      </c>
      <c r="AA22" s="143" t="b">
        <f t="shared" si="12"/>
        <v>1</v>
      </c>
      <c r="AB22" s="143" t="b">
        <f t="shared" si="13"/>
        <v>1</v>
      </c>
      <c r="AC22" s="114"/>
      <c r="AD22" s="114"/>
      <c r="AE22" s="114"/>
      <c r="AF22" s="114"/>
      <c r="AG22" s="114"/>
      <c r="AH22" s="135"/>
      <c r="AI22" s="135"/>
      <c r="AJ22" s="135"/>
      <c r="AK22" s="135"/>
      <c r="AL22" s="135"/>
      <c r="AM22" s="135"/>
      <c r="AN22" s="135"/>
      <c r="AO22" s="135"/>
    </row>
    <row r="23" spans="1:41" s="7" customFormat="1" ht="21.95" customHeight="1" x14ac:dyDescent="0.2">
      <c r="A23" s="2"/>
      <c r="B23" s="24">
        <v>11</v>
      </c>
      <c r="C23" s="161"/>
      <c r="D23" s="162"/>
      <c r="E23" s="24"/>
      <c r="F23" s="27">
        <f t="shared" si="3"/>
        <v>0</v>
      </c>
      <c r="G23" s="49"/>
      <c r="H23" s="163">
        <f t="shared" si="14"/>
        <v>0</v>
      </c>
      <c r="I23" s="164"/>
      <c r="J23" s="192"/>
      <c r="K23" s="193"/>
      <c r="L23" s="194"/>
      <c r="M23" s="194"/>
      <c r="N23" s="34" t="b">
        <f t="shared" si="5"/>
        <v>0</v>
      </c>
      <c r="O23" s="51"/>
      <c r="P23" s="53"/>
      <c r="Q23" s="53"/>
      <c r="R23" s="106">
        <f t="shared" si="6"/>
        <v>0</v>
      </c>
      <c r="S23" s="29">
        <f t="shared" si="0"/>
        <v>0</v>
      </c>
      <c r="T23" s="22" t="str">
        <f t="shared" si="1"/>
        <v xml:space="preserve"> </v>
      </c>
      <c r="U23" s="35" t="str">
        <f t="shared" si="2"/>
        <v xml:space="preserve">  </v>
      </c>
      <c r="V23" s="143" t="b">
        <f t="shared" si="7"/>
        <v>1</v>
      </c>
      <c r="W23" s="143" t="b">
        <f t="shared" si="8"/>
        <v>1</v>
      </c>
      <c r="X23" s="143" t="b">
        <f t="shared" si="9"/>
        <v>1</v>
      </c>
      <c r="Y23" s="143" t="b">
        <f t="shared" si="10"/>
        <v>1</v>
      </c>
      <c r="Z23" s="143" t="b">
        <f t="shared" si="11"/>
        <v>1</v>
      </c>
      <c r="AA23" s="143" t="b">
        <f t="shared" si="12"/>
        <v>1</v>
      </c>
      <c r="AB23" s="143" t="b">
        <f t="shared" si="13"/>
        <v>1</v>
      </c>
      <c r="AC23" s="114"/>
      <c r="AD23" s="114"/>
      <c r="AE23" s="114"/>
      <c r="AF23" s="114"/>
      <c r="AG23" s="114"/>
      <c r="AH23" s="135"/>
      <c r="AI23" s="135"/>
      <c r="AJ23" s="135"/>
      <c r="AK23" s="135"/>
      <c r="AL23" s="135"/>
      <c r="AM23" s="135"/>
      <c r="AN23" s="135"/>
      <c r="AO23" s="135"/>
    </row>
    <row r="24" spans="1:41" s="7" customFormat="1" ht="21.95" customHeight="1" x14ac:dyDescent="0.2">
      <c r="A24" s="2"/>
      <c r="B24" s="24">
        <v>12</v>
      </c>
      <c r="C24" s="161"/>
      <c r="D24" s="162"/>
      <c r="E24" s="24"/>
      <c r="F24" s="27">
        <f t="shared" si="3"/>
        <v>0</v>
      </c>
      <c r="G24" s="49"/>
      <c r="H24" s="163">
        <f t="shared" si="14"/>
        <v>0</v>
      </c>
      <c r="I24" s="164"/>
      <c r="J24" s="192"/>
      <c r="K24" s="193"/>
      <c r="L24" s="194"/>
      <c r="M24" s="194"/>
      <c r="N24" s="34" t="b">
        <f t="shared" si="5"/>
        <v>0</v>
      </c>
      <c r="O24" s="51"/>
      <c r="P24" s="53"/>
      <c r="Q24" s="53"/>
      <c r="R24" s="106">
        <f t="shared" si="6"/>
        <v>0</v>
      </c>
      <c r="S24" s="29">
        <f t="shared" ref="S24:S36" si="15">N24*$L$5</f>
        <v>0</v>
      </c>
      <c r="T24" s="22" t="str">
        <f t="shared" si="1"/>
        <v xml:space="preserve"> </v>
      </c>
      <c r="U24" s="35" t="str">
        <f t="shared" si="2"/>
        <v xml:space="preserve">  </v>
      </c>
      <c r="V24" s="143" t="b">
        <f t="shared" si="7"/>
        <v>1</v>
      </c>
      <c r="W24" s="143" t="b">
        <f t="shared" si="8"/>
        <v>1</v>
      </c>
      <c r="X24" s="143" t="b">
        <f t="shared" si="9"/>
        <v>1</v>
      </c>
      <c r="Y24" s="143" t="b">
        <f t="shared" si="10"/>
        <v>1</v>
      </c>
      <c r="Z24" s="143" t="b">
        <f t="shared" si="11"/>
        <v>1</v>
      </c>
      <c r="AA24" s="143" t="b">
        <f t="shared" si="12"/>
        <v>1</v>
      </c>
      <c r="AB24" s="143" t="b">
        <f t="shared" si="13"/>
        <v>1</v>
      </c>
      <c r="AC24" s="114"/>
      <c r="AD24" s="114"/>
      <c r="AE24" s="114"/>
      <c r="AF24" s="114"/>
      <c r="AG24" s="114"/>
      <c r="AH24" s="135"/>
      <c r="AI24" s="135"/>
      <c r="AJ24" s="135"/>
      <c r="AK24" s="135"/>
      <c r="AL24" s="135"/>
      <c r="AM24" s="135"/>
      <c r="AN24" s="135"/>
      <c r="AO24" s="135"/>
    </row>
    <row r="25" spans="1:41" s="7" customFormat="1" ht="21.95" customHeight="1" x14ac:dyDescent="0.2">
      <c r="A25" s="2"/>
      <c r="B25" s="24">
        <v>13</v>
      </c>
      <c r="C25" s="161"/>
      <c r="D25" s="162"/>
      <c r="E25" s="24"/>
      <c r="F25" s="27">
        <f t="shared" si="3"/>
        <v>0</v>
      </c>
      <c r="G25" s="49"/>
      <c r="H25" s="163">
        <f t="shared" ref="H25:H38" si="16">L24</f>
        <v>0</v>
      </c>
      <c r="I25" s="164"/>
      <c r="J25" s="192"/>
      <c r="K25" s="193"/>
      <c r="L25" s="194"/>
      <c r="M25" s="194"/>
      <c r="N25" s="34" t="b">
        <f t="shared" si="5"/>
        <v>0</v>
      </c>
      <c r="O25" s="51"/>
      <c r="P25" s="53"/>
      <c r="Q25" s="53"/>
      <c r="R25" s="106">
        <f t="shared" si="6"/>
        <v>0</v>
      </c>
      <c r="S25" s="29">
        <f t="shared" si="15"/>
        <v>0</v>
      </c>
      <c r="T25" s="22" t="str">
        <f t="shared" ref="T25:T39" si="17">IFERROR((S25/Q25)," ")</f>
        <v xml:space="preserve"> </v>
      </c>
      <c r="U25" s="35" t="str">
        <f>IFERROR((S25/R25)*1000, "  ")</f>
        <v xml:space="preserve">  </v>
      </c>
      <c r="V25" s="143" t="b">
        <f t="shared" si="7"/>
        <v>1</v>
      </c>
      <c r="W25" s="143" t="b">
        <f t="shared" si="8"/>
        <v>1</v>
      </c>
      <c r="X25" s="143" t="b">
        <f t="shared" si="9"/>
        <v>1</v>
      </c>
      <c r="Y25" s="143" t="b">
        <f t="shared" si="10"/>
        <v>1</v>
      </c>
      <c r="Z25" s="143" t="b">
        <f t="shared" si="11"/>
        <v>1</v>
      </c>
      <c r="AA25" s="143" t="b">
        <f t="shared" si="12"/>
        <v>1</v>
      </c>
      <c r="AB25" s="143" t="b">
        <f t="shared" si="13"/>
        <v>1</v>
      </c>
      <c r="AC25" s="114"/>
      <c r="AD25" s="114"/>
      <c r="AE25" s="114"/>
      <c r="AF25" s="114"/>
      <c r="AG25" s="114"/>
      <c r="AH25" s="135"/>
      <c r="AI25" s="135"/>
      <c r="AJ25" s="135"/>
      <c r="AK25" s="135"/>
      <c r="AL25" s="135"/>
      <c r="AM25" s="135"/>
      <c r="AN25" s="135"/>
      <c r="AO25" s="135"/>
    </row>
    <row r="26" spans="1:41" s="7" customFormat="1" ht="21.95" customHeight="1" x14ac:dyDescent="0.2">
      <c r="A26" s="2"/>
      <c r="B26" s="24">
        <v>14</v>
      </c>
      <c r="C26" s="161"/>
      <c r="D26" s="162"/>
      <c r="E26" s="24"/>
      <c r="F26" s="27">
        <f t="shared" si="3"/>
        <v>0</v>
      </c>
      <c r="G26" s="49"/>
      <c r="H26" s="163">
        <f t="shared" si="16"/>
        <v>0</v>
      </c>
      <c r="I26" s="164"/>
      <c r="J26" s="192"/>
      <c r="K26" s="193"/>
      <c r="L26" s="194"/>
      <c r="M26" s="194"/>
      <c r="N26" s="34" t="b">
        <f t="shared" si="5"/>
        <v>0</v>
      </c>
      <c r="O26" s="51"/>
      <c r="P26" s="53"/>
      <c r="Q26" s="53"/>
      <c r="R26" s="106">
        <f t="shared" si="6"/>
        <v>0</v>
      </c>
      <c r="S26" s="29">
        <f t="shared" si="15"/>
        <v>0</v>
      </c>
      <c r="T26" s="22" t="str">
        <f t="shared" si="17"/>
        <v xml:space="preserve"> </v>
      </c>
      <c r="U26" s="35" t="str">
        <f t="shared" ref="U26:U38" si="18">IFERROR((S26/R26)*1000, "  ")</f>
        <v xml:space="preserve">  </v>
      </c>
      <c r="V26" s="143" t="b">
        <f t="shared" si="7"/>
        <v>1</v>
      </c>
      <c r="W26" s="143" t="b">
        <f t="shared" si="8"/>
        <v>1</v>
      </c>
      <c r="X26" s="143" t="b">
        <f t="shared" si="9"/>
        <v>1</v>
      </c>
      <c r="Y26" s="143" t="b">
        <f t="shared" si="10"/>
        <v>1</v>
      </c>
      <c r="Z26" s="143" t="b">
        <f t="shared" si="11"/>
        <v>1</v>
      </c>
      <c r="AA26" s="143" t="b">
        <f t="shared" si="12"/>
        <v>1</v>
      </c>
      <c r="AB26" s="143" t="b">
        <f t="shared" si="13"/>
        <v>1</v>
      </c>
      <c r="AC26" s="114"/>
      <c r="AD26" s="114"/>
      <c r="AE26" s="114"/>
      <c r="AF26" s="114"/>
      <c r="AG26" s="114"/>
      <c r="AH26" s="135"/>
      <c r="AI26" s="135"/>
      <c r="AJ26" s="135"/>
      <c r="AK26" s="135"/>
      <c r="AL26" s="135"/>
      <c r="AM26" s="135"/>
      <c r="AN26" s="135"/>
      <c r="AO26" s="135"/>
    </row>
    <row r="27" spans="1:41" s="7" customFormat="1" ht="21.95" customHeight="1" x14ac:dyDescent="0.2">
      <c r="A27" s="2"/>
      <c r="B27" s="24">
        <v>15</v>
      </c>
      <c r="C27" s="161"/>
      <c r="D27" s="162"/>
      <c r="E27" s="24"/>
      <c r="F27" s="27">
        <f t="shared" si="3"/>
        <v>0</v>
      </c>
      <c r="G27" s="49"/>
      <c r="H27" s="163">
        <f t="shared" si="16"/>
        <v>0</v>
      </c>
      <c r="I27" s="164"/>
      <c r="J27" s="192"/>
      <c r="K27" s="193"/>
      <c r="L27" s="194"/>
      <c r="M27" s="194"/>
      <c r="N27" s="34" t="b">
        <f t="shared" si="5"/>
        <v>0</v>
      </c>
      <c r="O27" s="51"/>
      <c r="P27" s="53"/>
      <c r="Q27" s="53"/>
      <c r="R27" s="106">
        <f t="shared" si="6"/>
        <v>0</v>
      </c>
      <c r="S27" s="29">
        <f t="shared" si="15"/>
        <v>0</v>
      </c>
      <c r="T27" s="22" t="str">
        <f t="shared" si="17"/>
        <v xml:space="preserve"> </v>
      </c>
      <c r="U27" s="35" t="str">
        <f t="shared" si="18"/>
        <v xml:space="preserve">  </v>
      </c>
      <c r="V27" s="143" t="b">
        <f t="shared" si="7"/>
        <v>1</v>
      </c>
      <c r="W27" s="143" t="b">
        <f t="shared" si="8"/>
        <v>1</v>
      </c>
      <c r="X27" s="143" t="b">
        <f t="shared" si="9"/>
        <v>1</v>
      </c>
      <c r="Y27" s="143" t="b">
        <f t="shared" si="10"/>
        <v>1</v>
      </c>
      <c r="Z27" s="143" t="b">
        <f t="shared" si="11"/>
        <v>1</v>
      </c>
      <c r="AA27" s="143" t="b">
        <f t="shared" si="12"/>
        <v>1</v>
      </c>
      <c r="AB27" s="143" t="b">
        <f t="shared" si="13"/>
        <v>1</v>
      </c>
      <c r="AC27" s="114"/>
      <c r="AD27" s="114"/>
      <c r="AE27" s="114"/>
      <c r="AF27" s="114"/>
      <c r="AG27" s="114"/>
      <c r="AH27" s="135"/>
      <c r="AI27" s="135"/>
      <c r="AJ27" s="135"/>
      <c r="AK27" s="135"/>
      <c r="AL27" s="135"/>
      <c r="AM27" s="135"/>
      <c r="AN27" s="135"/>
      <c r="AO27" s="135"/>
    </row>
    <row r="28" spans="1:41" s="7" customFormat="1" ht="21.95" customHeight="1" x14ac:dyDescent="0.2">
      <c r="A28" s="2"/>
      <c r="B28" s="24">
        <v>16</v>
      </c>
      <c r="C28" s="161"/>
      <c r="D28" s="162"/>
      <c r="E28" s="24"/>
      <c r="F28" s="27">
        <f t="shared" si="3"/>
        <v>0</v>
      </c>
      <c r="G28" s="49"/>
      <c r="H28" s="163">
        <f t="shared" si="16"/>
        <v>0</v>
      </c>
      <c r="I28" s="164"/>
      <c r="J28" s="192"/>
      <c r="K28" s="193"/>
      <c r="L28" s="194"/>
      <c r="M28" s="194"/>
      <c r="N28" s="34" t="b">
        <f t="shared" si="5"/>
        <v>0</v>
      </c>
      <c r="O28" s="51"/>
      <c r="P28" s="53"/>
      <c r="Q28" s="53"/>
      <c r="R28" s="106">
        <f t="shared" si="6"/>
        <v>0</v>
      </c>
      <c r="S28" s="29">
        <f t="shared" si="15"/>
        <v>0</v>
      </c>
      <c r="T28" s="22" t="str">
        <f t="shared" si="17"/>
        <v xml:space="preserve"> </v>
      </c>
      <c r="U28" s="35" t="str">
        <f t="shared" si="18"/>
        <v xml:space="preserve">  </v>
      </c>
      <c r="V28" s="143" t="b">
        <f t="shared" si="7"/>
        <v>1</v>
      </c>
      <c r="W28" s="143" t="b">
        <f t="shared" si="8"/>
        <v>1</v>
      </c>
      <c r="X28" s="143" t="b">
        <f t="shared" si="9"/>
        <v>1</v>
      </c>
      <c r="Y28" s="143" t="b">
        <f t="shared" si="10"/>
        <v>1</v>
      </c>
      <c r="Z28" s="143" t="b">
        <f t="shared" si="11"/>
        <v>1</v>
      </c>
      <c r="AA28" s="143" t="b">
        <f t="shared" si="12"/>
        <v>1</v>
      </c>
      <c r="AB28" s="143" t="b">
        <f t="shared" si="13"/>
        <v>1</v>
      </c>
      <c r="AC28" s="114"/>
      <c r="AD28" s="114"/>
      <c r="AE28" s="114"/>
      <c r="AF28" s="114"/>
      <c r="AG28" s="114"/>
      <c r="AH28" s="135"/>
      <c r="AI28" s="135"/>
      <c r="AJ28" s="135"/>
      <c r="AK28" s="135"/>
      <c r="AL28" s="135"/>
      <c r="AM28" s="135"/>
      <c r="AN28" s="135"/>
      <c r="AO28" s="135"/>
    </row>
    <row r="29" spans="1:41" s="7" customFormat="1" ht="21.95" customHeight="1" x14ac:dyDescent="0.2">
      <c r="A29" s="2"/>
      <c r="B29" s="24">
        <v>17</v>
      </c>
      <c r="C29" s="161"/>
      <c r="D29" s="162"/>
      <c r="E29" s="24"/>
      <c r="F29" s="27">
        <f t="shared" si="3"/>
        <v>0</v>
      </c>
      <c r="G29" s="49"/>
      <c r="H29" s="163">
        <f t="shared" si="16"/>
        <v>0</v>
      </c>
      <c r="I29" s="164"/>
      <c r="J29" s="192"/>
      <c r="K29" s="193"/>
      <c r="L29" s="194"/>
      <c r="M29" s="194"/>
      <c r="N29" s="34" t="b">
        <f t="shared" si="5"/>
        <v>0</v>
      </c>
      <c r="O29" s="51"/>
      <c r="P29" s="53"/>
      <c r="Q29" s="53"/>
      <c r="R29" s="106">
        <f t="shared" si="6"/>
        <v>0</v>
      </c>
      <c r="S29" s="29">
        <f t="shared" si="15"/>
        <v>0</v>
      </c>
      <c r="T29" s="22" t="str">
        <f t="shared" si="17"/>
        <v xml:space="preserve"> </v>
      </c>
      <c r="U29" s="35" t="str">
        <f t="shared" si="18"/>
        <v xml:space="preserve">  </v>
      </c>
      <c r="V29" s="143" t="b">
        <f t="shared" si="7"/>
        <v>1</v>
      </c>
      <c r="W29" s="143" t="b">
        <f t="shared" si="8"/>
        <v>1</v>
      </c>
      <c r="X29" s="143" t="b">
        <f t="shared" si="9"/>
        <v>1</v>
      </c>
      <c r="Y29" s="143" t="b">
        <f t="shared" si="10"/>
        <v>1</v>
      </c>
      <c r="Z29" s="143" t="b">
        <f t="shared" si="11"/>
        <v>1</v>
      </c>
      <c r="AA29" s="143" t="b">
        <f t="shared" si="12"/>
        <v>1</v>
      </c>
      <c r="AB29" s="143" t="b">
        <f t="shared" si="13"/>
        <v>1</v>
      </c>
      <c r="AC29" s="114"/>
      <c r="AD29" s="114"/>
      <c r="AE29" s="114"/>
      <c r="AF29" s="114"/>
      <c r="AG29" s="114"/>
      <c r="AH29" s="135"/>
      <c r="AI29" s="135"/>
      <c r="AJ29" s="135"/>
      <c r="AK29" s="135"/>
      <c r="AL29" s="135"/>
      <c r="AM29" s="135"/>
      <c r="AN29" s="135"/>
      <c r="AO29" s="135"/>
    </row>
    <row r="30" spans="1:41" s="7" customFormat="1" ht="21.95" customHeight="1" x14ac:dyDescent="0.2">
      <c r="A30" s="2"/>
      <c r="B30" s="24">
        <v>18</v>
      </c>
      <c r="C30" s="161"/>
      <c r="D30" s="162"/>
      <c r="E30" s="24"/>
      <c r="F30" s="27">
        <f t="shared" si="3"/>
        <v>0</v>
      </c>
      <c r="G30" s="49"/>
      <c r="H30" s="163">
        <f t="shared" si="16"/>
        <v>0</v>
      </c>
      <c r="I30" s="164"/>
      <c r="J30" s="192"/>
      <c r="K30" s="193"/>
      <c r="L30" s="194"/>
      <c r="M30" s="194"/>
      <c r="N30" s="34" t="b">
        <f t="shared" si="5"/>
        <v>0</v>
      </c>
      <c r="O30" s="51"/>
      <c r="P30" s="53"/>
      <c r="Q30" s="53"/>
      <c r="R30" s="106">
        <f t="shared" si="6"/>
        <v>0</v>
      </c>
      <c r="S30" s="29">
        <f t="shared" si="15"/>
        <v>0</v>
      </c>
      <c r="T30" s="22" t="str">
        <f t="shared" si="17"/>
        <v xml:space="preserve"> </v>
      </c>
      <c r="U30" s="35" t="str">
        <f t="shared" si="18"/>
        <v xml:space="preserve">  </v>
      </c>
      <c r="V30" s="143" t="b">
        <f t="shared" si="7"/>
        <v>1</v>
      </c>
      <c r="W30" s="143" t="b">
        <f t="shared" si="8"/>
        <v>1</v>
      </c>
      <c r="X30" s="143" t="b">
        <f t="shared" si="9"/>
        <v>1</v>
      </c>
      <c r="Y30" s="143" t="b">
        <f t="shared" si="10"/>
        <v>1</v>
      </c>
      <c r="Z30" s="143" t="b">
        <f t="shared" si="11"/>
        <v>1</v>
      </c>
      <c r="AA30" s="143" t="b">
        <f t="shared" si="12"/>
        <v>1</v>
      </c>
      <c r="AB30" s="143" t="b">
        <f t="shared" si="13"/>
        <v>1</v>
      </c>
      <c r="AC30" s="114"/>
      <c r="AD30" s="114"/>
      <c r="AE30" s="114"/>
      <c r="AF30" s="114"/>
      <c r="AG30" s="114"/>
      <c r="AH30" s="135"/>
      <c r="AI30" s="135"/>
      <c r="AJ30" s="135"/>
      <c r="AK30" s="135"/>
      <c r="AL30" s="135"/>
      <c r="AM30" s="135"/>
      <c r="AN30" s="135"/>
      <c r="AO30" s="135"/>
    </row>
    <row r="31" spans="1:41" s="7" customFormat="1" ht="21.95" customHeight="1" x14ac:dyDescent="0.2">
      <c r="A31" s="2"/>
      <c r="B31" s="24">
        <v>19</v>
      </c>
      <c r="C31" s="161"/>
      <c r="D31" s="162"/>
      <c r="E31" s="24"/>
      <c r="F31" s="27">
        <f t="shared" si="3"/>
        <v>0</v>
      </c>
      <c r="G31" s="49"/>
      <c r="H31" s="163">
        <f t="shared" si="16"/>
        <v>0</v>
      </c>
      <c r="I31" s="164"/>
      <c r="J31" s="192"/>
      <c r="K31" s="193"/>
      <c r="L31" s="194"/>
      <c r="M31" s="194"/>
      <c r="N31" s="34" t="b">
        <f t="shared" si="5"/>
        <v>0</v>
      </c>
      <c r="O31" s="51"/>
      <c r="P31" s="53"/>
      <c r="Q31" s="53"/>
      <c r="R31" s="106">
        <f t="shared" si="6"/>
        <v>0</v>
      </c>
      <c r="S31" s="29">
        <f t="shared" si="15"/>
        <v>0</v>
      </c>
      <c r="T31" s="22" t="str">
        <f t="shared" si="17"/>
        <v xml:space="preserve"> </v>
      </c>
      <c r="U31" s="35" t="str">
        <f t="shared" si="18"/>
        <v xml:space="preserve">  </v>
      </c>
      <c r="V31" s="143" t="b">
        <f t="shared" si="7"/>
        <v>1</v>
      </c>
      <c r="W31" s="143" t="b">
        <f t="shared" si="8"/>
        <v>1</v>
      </c>
      <c r="X31" s="143" t="b">
        <f t="shared" si="9"/>
        <v>1</v>
      </c>
      <c r="Y31" s="143" t="b">
        <f t="shared" si="10"/>
        <v>1</v>
      </c>
      <c r="Z31" s="143" t="b">
        <f t="shared" si="11"/>
        <v>1</v>
      </c>
      <c r="AA31" s="143" t="b">
        <f t="shared" si="12"/>
        <v>1</v>
      </c>
      <c r="AB31" s="143" t="b">
        <f t="shared" si="13"/>
        <v>1</v>
      </c>
      <c r="AC31" s="114"/>
      <c r="AD31" s="114"/>
      <c r="AE31" s="114"/>
      <c r="AF31" s="114"/>
      <c r="AG31" s="114"/>
      <c r="AH31" s="135"/>
      <c r="AI31" s="135"/>
      <c r="AJ31" s="135"/>
      <c r="AK31" s="135"/>
      <c r="AL31" s="135"/>
      <c r="AM31" s="135"/>
      <c r="AN31" s="135"/>
      <c r="AO31" s="135"/>
    </row>
    <row r="32" spans="1:41" s="7" customFormat="1" ht="21.95" customHeight="1" x14ac:dyDescent="0.2">
      <c r="A32" s="2"/>
      <c r="B32" s="24">
        <v>20</v>
      </c>
      <c r="C32" s="161"/>
      <c r="D32" s="162"/>
      <c r="E32" s="24"/>
      <c r="F32" s="27">
        <f t="shared" si="3"/>
        <v>0</v>
      </c>
      <c r="G32" s="49"/>
      <c r="H32" s="163">
        <f t="shared" si="16"/>
        <v>0</v>
      </c>
      <c r="I32" s="164"/>
      <c r="J32" s="192"/>
      <c r="K32" s="193"/>
      <c r="L32" s="194"/>
      <c r="M32" s="194"/>
      <c r="N32" s="34" t="b">
        <f t="shared" si="5"/>
        <v>0</v>
      </c>
      <c r="O32" s="51"/>
      <c r="P32" s="53"/>
      <c r="Q32" s="53"/>
      <c r="R32" s="106">
        <f t="shared" si="6"/>
        <v>0</v>
      </c>
      <c r="S32" s="29">
        <f t="shared" si="15"/>
        <v>0</v>
      </c>
      <c r="T32" s="22" t="str">
        <f t="shared" si="17"/>
        <v xml:space="preserve"> </v>
      </c>
      <c r="U32" s="35" t="str">
        <f t="shared" si="18"/>
        <v xml:space="preserve">  </v>
      </c>
      <c r="V32" s="143" t="b">
        <f t="shared" si="7"/>
        <v>1</v>
      </c>
      <c r="W32" s="143" t="b">
        <f t="shared" si="8"/>
        <v>1</v>
      </c>
      <c r="X32" s="143" t="b">
        <f t="shared" si="9"/>
        <v>1</v>
      </c>
      <c r="Y32" s="143" t="b">
        <f t="shared" si="10"/>
        <v>1</v>
      </c>
      <c r="Z32" s="143" t="b">
        <f t="shared" si="11"/>
        <v>1</v>
      </c>
      <c r="AA32" s="143" t="b">
        <f t="shared" si="12"/>
        <v>1</v>
      </c>
      <c r="AB32" s="143" t="b">
        <f t="shared" si="13"/>
        <v>1</v>
      </c>
      <c r="AC32" s="114"/>
      <c r="AD32" s="114"/>
      <c r="AE32" s="114"/>
      <c r="AF32" s="114"/>
      <c r="AG32" s="114"/>
      <c r="AH32" s="135"/>
      <c r="AI32" s="135"/>
      <c r="AJ32" s="135"/>
      <c r="AK32" s="135"/>
      <c r="AL32" s="135"/>
      <c r="AM32" s="135"/>
      <c r="AN32" s="135"/>
      <c r="AO32" s="135"/>
    </row>
    <row r="33" spans="1:41" s="7" customFormat="1" ht="21.95" customHeight="1" x14ac:dyDescent="0.2">
      <c r="A33" s="2"/>
      <c r="B33" s="24">
        <v>21</v>
      </c>
      <c r="C33" s="161"/>
      <c r="D33" s="162"/>
      <c r="E33" s="24"/>
      <c r="F33" s="27">
        <f t="shared" si="3"/>
        <v>0</v>
      </c>
      <c r="G33" s="49"/>
      <c r="H33" s="163">
        <f t="shared" si="16"/>
        <v>0</v>
      </c>
      <c r="I33" s="164"/>
      <c r="J33" s="192"/>
      <c r="K33" s="193"/>
      <c r="L33" s="194"/>
      <c r="M33" s="194"/>
      <c r="N33" s="34" t="b">
        <f t="shared" si="5"/>
        <v>0</v>
      </c>
      <c r="O33" s="51"/>
      <c r="P33" s="53"/>
      <c r="Q33" s="53"/>
      <c r="R33" s="106">
        <f t="shared" si="6"/>
        <v>0</v>
      </c>
      <c r="S33" s="29">
        <f t="shared" si="15"/>
        <v>0</v>
      </c>
      <c r="T33" s="22" t="str">
        <f t="shared" si="17"/>
        <v xml:space="preserve"> </v>
      </c>
      <c r="U33" s="35" t="str">
        <f t="shared" si="18"/>
        <v xml:space="preserve">  </v>
      </c>
      <c r="V33" s="143" t="b">
        <f t="shared" si="7"/>
        <v>1</v>
      </c>
      <c r="W33" s="143" t="b">
        <f t="shared" si="8"/>
        <v>1</v>
      </c>
      <c r="X33" s="143" t="b">
        <f t="shared" si="9"/>
        <v>1</v>
      </c>
      <c r="Y33" s="143" t="b">
        <f t="shared" si="10"/>
        <v>1</v>
      </c>
      <c r="Z33" s="143" t="b">
        <f t="shared" si="11"/>
        <v>1</v>
      </c>
      <c r="AA33" s="143" t="b">
        <f t="shared" si="12"/>
        <v>1</v>
      </c>
      <c r="AB33" s="143" t="b">
        <f t="shared" si="13"/>
        <v>1</v>
      </c>
      <c r="AC33" s="114"/>
      <c r="AD33" s="114"/>
      <c r="AE33" s="114"/>
      <c r="AF33" s="114"/>
      <c r="AG33" s="114"/>
      <c r="AH33" s="135"/>
      <c r="AI33" s="135"/>
      <c r="AJ33" s="135"/>
      <c r="AK33" s="135"/>
      <c r="AL33" s="135"/>
      <c r="AM33" s="135"/>
      <c r="AN33" s="135"/>
      <c r="AO33" s="135"/>
    </row>
    <row r="34" spans="1:41" s="7" customFormat="1" ht="21.95" customHeight="1" x14ac:dyDescent="0.2">
      <c r="A34" s="2"/>
      <c r="B34" s="24">
        <v>22</v>
      </c>
      <c r="C34" s="161"/>
      <c r="D34" s="162"/>
      <c r="E34" s="24"/>
      <c r="F34" s="27">
        <f t="shared" si="3"/>
        <v>0</v>
      </c>
      <c r="G34" s="49"/>
      <c r="H34" s="163">
        <f t="shared" si="16"/>
        <v>0</v>
      </c>
      <c r="I34" s="164"/>
      <c r="J34" s="192"/>
      <c r="K34" s="193"/>
      <c r="L34" s="194"/>
      <c r="M34" s="194"/>
      <c r="N34" s="34" t="b">
        <f t="shared" si="5"/>
        <v>0</v>
      </c>
      <c r="O34" s="51"/>
      <c r="P34" s="53"/>
      <c r="Q34" s="53"/>
      <c r="R34" s="106">
        <f t="shared" si="6"/>
        <v>0</v>
      </c>
      <c r="S34" s="29">
        <f t="shared" si="15"/>
        <v>0</v>
      </c>
      <c r="T34" s="22" t="str">
        <f>IFERROR((S34/Q34)," ")</f>
        <v xml:space="preserve"> </v>
      </c>
      <c r="U34" s="35" t="str">
        <f t="shared" si="18"/>
        <v xml:space="preserve">  </v>
      </c>
      <c r="V34" s="143" t="b">
        <f t="shared" si="7"/>
        <v>1</v>
      </c>
      <c r="W34" s="143" t="b">
        <f t="shared" si="8"/>
        <v>1</v>
      </c>
      <c r="X34" s="143" t="b">
        <f t="shared" si="9"/>
        <v>1</v>
      </c>
      <c r="Y34" s="143" t="b">
        <f t="shared" si="10"/>
        <v>1</v>
      </c>
      <c r="Z34" s="143" t="b">
        <f t="shared" si="11"/>
        <v>1</v>
      </c>
      <c r="AA34" s="143" t="b">
        <f t="shared" si="12"/>
        <v>1</v>
      </c>
      <c r="AB34" s="143" t="b">
        <f t="shared" si="13"/>
        <v>1</v>
      </c>
      <c r="AC34" s="114"/>
      <c r="AD34" s="114"/>
      <c r="AE34" s="114"/>
      <c r="AF34" s="114"/>
      <c r="AG34" s="114"/>
      <c r="AH34" s="135"/>
      <c r="AI34" s="135"/>
      <c r="AJ34" s="135"/>
      <c r="AK34" s="135"/>
      <c r="AL34" s="135"/>
      <c r="AM34" s="135"/>
      <c r="AN34" s="135"/>
      <c r="AO34" s="135"/>
    </row>
    <row r="35" spans="1:41" s="7" customFormat="1" ht="21.95" customHeight="1" x14ac:dyDescent="0.2">
      <c r="A35" s="2"/>
      <c r="B35" s="24">
        <v>23</v>
      </c>
      <c r="C35" s="161"/>
      <c r="D35" s="162"/>
      <c r="E35" s="24"/>
      <c r="F35" s="27">
        <f t="shared" si="3"/>
        <v>0</v>
      </c>
      <c r="G35" s="49"/>
      <c r="H35" s="163">
        <f t="shared" si="16"/>
        <v>0</v>
      </c>
      <c r="I35" s="164"/>
      <c r="J35" s="192"/>
      <c r="K35" s="193"/>
      <c r="L35" s="194"/>
      <c r="M35" s="194"/>
      <c r="N35" s="34" t="b">
        <f t="shared" si="5"/>
        <v>0</v>
      </c>
      <c r="O35" s="51"/>
      <c r="P35" s="53"/>
      <c r="Q35" s="53"/>
      <c r="R35" s="106">
        <f t="shared" si="6"/>
        <v>0</v>
      </c>
      <c r="S35" s="29">
        <f t="shared" si="15"/>
        <v>0</v>
      </c>
      <c r="T35" s="22" t="str">
        <f t="shared" si="17"/>
        <v xml:space="preserve"> </v>
      </c>
      <c r="U35" s="35" t="str">
        <f t="shared" si="18"/>
        <v xml:space="preserve">  </v>
      </c>
      <c r="V35" s="143" t="b">
        <f t="shared" si="7"/>
        <v>1</v>
      </c>
      <c r="W35" s="143" t="b">
        <f t="shared" si="8"/>
        <v>1</v>
      </c>
      <c r="X35" s="143" t="b">
        <f t="shared" si="9"/>
        <v>1</v>
      </c>
      <c r="Y35" s="143" t="b">
        <f t="shared" si="10"/>
        <v>1</v>
      </c>
      <c r="Z35" s="143" t="b">
        <f t="shared" si="11"/>
        <v>1</v>
      </c>
      <c r="AA35" s="143" t="b">
        <f t="shared" si="12"/>
        <v>1</v>
      </c>
      <c r="AB35" s="143" t="b">
        <f t="shared" si="13"/>
        <v>1</v>
      </c>
      <c r="AC35" s="114"/>
      <c r="AD35" s="114"/>
      <c r="AE35" s="114"/>
      <c r="AF35" s="114"/>
      <c r="AG35" s="114"/>
      <c r="AH35" s="135"/>
      <c r="AI35" s="135"/>
      <c r="AJ35" s="135"/>
      <c r="AK35" s="135"/>
      <c r="AL35" s="135"/>
      <c r="AM35" s="135"/>
      <c r="AN35" s="135"/>
      <c r="AO35" s="135"/>
    </row>
    <row r="36" spans="1:41" s="7" customFormat="1" ht="21.95" customHeight="1" x14ac:dyDescent="0.2">
      <c r="A36" s="2"/>
      <c r="B36" s="24">
        <v>24</v>
      </c>
      <c r="C36" s="161"/>
      <c r="D36" s="162"/>
      <c r="E36" s="24"/>
      <c r="F36" s="27">
        <f t="shared" si="3"/>
        <v>0</v>
      </c>
      <c r="G36" s="49"/>
      <c r="H36" s="163">
        <f t="shared" si="16"/>
        <v>0</v>
      </c>
      <c r="I36" s="164"/>
      <c r="J36" s="192"/>
      <c r="K36" s="193"/>
      <c r="L36" s="194"/>
      <c r="M36" s="194"/>
      <c r="N36" s="34" t="b">
        <f t="shared" si="5"/>
        <v>0</v>
      </c>
      <c r="O36" s="51"/>
      <c r="P36" s="53"/>
      <c r="Q36" s="53"/>
      <c r="R36" s="106">
        <f t="shared" si="6"/>
        <v>0</v>
      </c>
      <c r="S36" s="29">
        <f t="shared" si="15"/>
        <v>0</v>
      </c>
      <c r="T36" s="22" t="str">
        <f t="shared" si="17"/>
        <v xml:space="preserve"> </v>
      </c>
      <c r="U36" s="35" t="str">
        <f t="shared" si="18"/>
        <v xml:space="preserve">  </v>
      </c>
      <c r="V36" s="143" t="b">
        <f t="shared" si="7"/>
        <v>1</v>
      </c>
      <c r="W36" s="143" t="b">
        <f t="shared" si="8"/>
        <v>1</v>
      </c>
      <c r="X36" s="143" t="b">
        <f t="shared" si="9"/>
        <v>1</v>
      </c>
      <c r="Y36" s="143" t="b">
        <f t="shared" si="10"/>
        <v>1</v>
      </c>
      <c r="Z36" s="143" t="b">
        <f t="shared" si="11"/>
        <v>1</v>
      </c>
      <c r="AA36" s="143" t="b">
        <f t="shared" si="12"/>
        <v>1</v>
      </c>
      <c r="AB36" s="143" t="b">
        <f t="shared" si="13"/>
        <v>1</v>
      </c>
      <c r="AC36" s="114"/>
      <c r="AD36" s="114"/>
      <c r="AE36" s="114"/>
      <c r="AF36" s="114"/>
      <c r="AG36" s="114"/>
      <c r="AH36" s="135"/>
      <c r="AI36" s="135"/>
      <c r="AJ36" s="135"/>
      <c r="AK36" s="135"/>
      <c r="AL36" s="135"/>
      <c r="AM36" s="135"/>
      <c r="AN36" s="135"/>
      <c r="AO36" s="135"/>
    </row>
    <row r="37" spans="1:41" s="7" customFormat="1" ht="21.95" customHeight="1" x14ac:dyDescent="0.2">
      <c r="A37" s="2"/>
      <c r="B37" s="24">
        <v>25</v>
      </c>
      <c r="C37" s="161"/>
      <c r="D37" s="162"/>
      <c r="E37" s="24"/>
      <c r="F37" s="27">
        <f t="shared" si="3"/>
        <v>0</v>
      </c>
      <c r="G37" s="49"/>
      <c r="H37" s="163">
        <f t="shared" si="16"/>
        <v>0</v>
      </c>
      <c r="I37" s="164"/>
      <c r="J37" s="192"/>
      <c r="K37" s="193"/>
      <c r="L37" s="194"/>
      <c r="M37" s="194"/>
      <c r="N37" s="34" t="b">
        <f t="shared" si="5"/>
        <v>0</v>
      </c>
      <c r="O37" s="51"/>
      <c r="P37" s="53"/>
      <c r="Q37" s="53"/>
      <c r="R37" s="106">
        <f t="shared" si="6"/>
        <v>0</v>
      </c>
      <c r="S37" s="29">
        <f>N37*$L$5</f>
        <v>0</v>
      </c>
      <c r="T37" s="22" t="str">
        <f t="shared" si="17"/>
        <v xml:space="preserve"> </v>
      </c>
      <c r="U37" s="35" t="str">
        <f t="shared" si="18"/>
        <v xml:space="preserve">  </v>
      </c>
      <c r="V37" s="143" t="b">
        <f t="shared" si="7"/>
        <v>1</v>
      </c>
      <c r="W37" s="143" t="b">
        <f t="shared" si="8"/>
        <v>1</v>
      </c>
      <c r="X37" s="143" t="b">
        <f t="shared" si="9"/>
        <v>1</v>
      </c>
      <c r="Y37" s="143" t="b">
        <f t="shared" si="10"/>
        <v>1</v>
      </c>
      <c r="Z37" s="143" t="b">
        <f t="shared" si="11"/>
        <v>1</v>
      </c>
      <c r="AA37" s="143" t="b">
        <f t="shared" si="12"/>
        <v>1</v>
      </c>
      <c r="AB37" s="143" t="b">
        <f t="shared" si="13"/>
        <v>1</v>
      </c>
      <c r="AC37" s="114"/>
      <c r="AD37" s="114"/>
      <c r="AE37" s="114"/>
      <c r="AF37" s="114"/>
      <c r="AG37" s="114"/>
      <c r="AH37" s="135"/>
      <c r="AI37" s="135"/>
      <c r="AJ37" s="135"/>
      <c r="AK37" s="135"/>
      <c r="AL37" s="135"/>
      <c r="AM37" s="135"/>
      <c r="AN37" s="135"/>
      <c r="AO37" s="135"/>
    </row>
    <row r="38" spans="1:41" s="7" customFormat="1" ht="21.95" customHeight="1" thickBot="1" x14ac:dyDescent="0.25">
      <c r="A38" s="2"/>
      <c r="B38" s="25">
        <v>26</v>
      </c>
      <c r="C38" s="165"/>
      <c r="D38" s="166"/>
      <c r="E38" s="25"/>
      <c r="F38" s="45">
        <f t="shared" si="3"/>
        <v>0</v>
      </c>
      <c r="G38" s="142"/>
      <c r="H38" s="225">
        <f t="shared" si="16"/>
        <v>0</v>
      </c>
      <c r="I38" s="226"/>
      <c r="J38" s="227"/>
      <c r="K38" s="228"/>
      <c r="L38" s="224"/>
      <c r="M38" s="224"/>
      <c r="N38" s="145" t="b">
        <f t="shared" ref="N38" si="19">IF(L38&gt;0,(H38+J38-L38))</f>
        <v>0</v>
      </c>
      <c r="O38" s="61"/>
      <c r="P38" s="62"/>
      <c r="Q38" s="62"/>
      <c r="R38" s="107">
        <f t="shared" si="6"/>
        <v>0</v>
      </c>
      <c r="S38" s="30">
        <f>N38*$L$5</f>
        <v>0</v>
      </c>
      <c r="T38" s="28" t="str">
        <f t="shared" si="17"/>
        <v xml:space="preserve"> </v>
      </c>
      <c r="U38" s="36" t="str">
        <f t="shared" si="18"/>
        <v xml:space="preserve">  </v>
      </c>
      <c r="V38" s="143" t="b">
        <f t="shared" si="7"/>
        <v>1</v>
      </c>
      <c r="W38" s="143" t="b">
        <f t="shared" si="8"/>
        <v>1</v>
      </c>
      <c r="X38" s="143" t="b">
        <f t="shared" si="9"/>
        <v>1</v>
      </c>
      <c r="Y38" s="143" t="b">
        <f t="shared" si="10"/>
        <v>1</v>
      </c>
      <c r="Z38" s="143" t="b">
        <f t="shared" si="11"/>
        <v>1</v>
      </c>
      <c r="AA38" s="143" t="b">
        <f t="shared" si="12"/>
        <v>1</v>
      </c>
      <c r="AB38" s="143" t="b">
        <f t="shared" si="13"/>
        <v>1</v>
      </c>
      <c r="AC38" s="114"/>
      <c r="AD38" s="114"/>
      <c r="AE38" s="114"/>
      <c r="AF38" s="114"/>
      <c r="AG38" s="114"/>
      <c r="AH38" s="135"/>
      <c r="AI38" s="135"/>
      <c r="AJ38" s="135"/>
      <c r="AK38" s="135"/>
      <c r="AL38" s="135"/>
      <c r="AM38" s="135"/>
      <c r="AN38" s="135"/>
      <c r="AO38" s="135"/>
    </row>
    <row r="39" spans="1:41" ht="20.100000000000001" customHeight="1" x14ac:dyDescent="0.2">
      <c r="A39" s="3" t="s">
        <v>0</v>
      </c>
      <c r="B39" s="3"/>
      <c r="C39" s="195"/>
      <c r="D39" s="195"/>
      <c r="E39" s="195"/>
      <c r="F39" s="3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97"/>
      <c r="S39" s="4"/>
      <c r="T39" s="4" t="str">
        <f t="shared" si="17"/>
        <v xml:space="preserve"> </v>
      </c>
      <c r="U39" s="3" t="s">
        <v>0</v>
      </c>
    </row>
    <row r="40" spans="1:41" ht="20.100000000000001" customHeight="1" thickBot="1" x14ac:dyDescent="0.25">
      <c r="B40" s="3"/>
      <c r="C40" s="196" t="s">
        <v>81</v>
      </c>
      <c r="D40" s="196"/>
      <c r="E40" s="196"/>
      <c r="F40" s="38"/>
      <c r="G40" s="14"/>
      <c r="H40" s="14"/>
      <c r="I40" s="14"/>
      <c r="J40" s="14"/>
      <c r="K40" s="195" t="s">
        <v>80</v>
      </c>
      <c r="L40" s="195"/>
      <c r="M40" s="195"/>
      <c r="N40" s="4"/>
      <c r="O40" s="4"/>
      <c r="P40" s="4"/>
      <c r="Q40" s="4"/>
      <c r="R40" s="4"/>
      <c r="S40" s="12"/>
      <c r="T40" s="4"/>
      <c r="U40" s="3"/>
    </row>
    <row r="41" spans="1:41" ht="20.100000000000001" customHeight="1" x14ac:dyDescent="0.2">
      <c r="B41" s="131" t="s">
        <v>14</v>
      </c>
      <c r="C41" s="150" t="s">
        <v>70</v>
      </c>
      <c r="D41" s="150"/>
      <c r="E41" s="150"/>
      <c r="F41" s="150"/>
      <c r="G41" s="150"/>
      <c r="H41" s="150"/>
      <c r="I41" s="150"/>
      <c r="J41" s="79"/>
      <c r="K41" s="179" t="s">
        <v>71</v>
      </c>
      <c r="L41" s="180"/>
      <c r="M41" s="181"/>
      <c r="N41" s="71" t="s">
        <v>75</v>
      </c>
      <c r="O41" s="134" t="s">
        <v>50</v>
      </c>
      <c r="P41" s="56" t="s">
        <v>55</v>
      </c>
      <c r="Q41" s="73" t="s">
        <v>76</v>
      </c>
      <c r="R41" s="167" t="str">
        <f>S7</f>
        <v xml:space="preserve">Empreinte CO2 </v>
      </c>
      <c r="S41" s="168"/>
      <c r="T41" s="168"/>
      <c r="U41" s="169"/>
    </row>
    <row r="42" spans="1:41" ht="20.100000000000001" customHeight="1" x14ac:dyDescent="0.2">
      <c r="B42" s="131" t="s">
        <v>14</v>
      </c>
      <c r="C42" s="150" t="s">
        <v>67</v>
      </c>
      <c r="D42" s="150"/>
      <c r="E42" s="150"/>
      <c r="F42" s="150"/>
      <c r="G42" s="150"/>
      <c r="H42" s="150"/>
      <c r="I42" s="78"/>
      <c r="J42" s="79"/>
      <c r="K42" s="182"/>
      <c r="L42" s="183"/>
      <c r="M42" s="184"/>
      <c r="N42" s="72" t="s">
        <v>18</v>
      </c>
      <c r="O42" s="74" t="s">
        <v>19</v>
      </c>
      <c r="P42" s="59" t="s">
        <v>56</v>
      </c>
      <c r="Q42" s="74" t="s">
        <v>77</v>
      </c>
      <c r="R42" s="69" t="s">
        <v>27</v>
      </c>
      <c r="S42" s="70" t="s">
        <v>28</v>
      </c>
      <c r="T42" s="70" t="s">
        <v>78</v>
      </c>
      <c r="U42" s="60" t="s">
        <v>79</v>
      </c>
    </row>
    <row r="43" spans="1:41" ht="20.100000000000001" customHeight="1" x14ac:dyDescent="0.2">
      <c r="B43" s="131" t="s">
        <v>14</v>
      </c>
      <c r="C43" s="150" t="s">
        <v>68</v>
      </c>
      <c r="D43" s="150"/>
      <c r="E43" s="150"/>
      <c r="F43" s="150"/>
      <c r="G43" s="150"/>
      <c r="H43" s="150"/>
      <c r="I43" s="78"/>
      <c r="J43" s="79"/>
      <c r="K43" s="173" t="s">
        <v>73</v>
      </c>
      <c r="L43" s="174"/>
      <c r="M43" s="175"/>
      <c r="N43" s="88">
        <f>SUMIFS(O13:O38,$E$13:$E$38,"Vide")</f>
        <v>0</v>
      </c>
      <c r="O43" s="89">
        <f>SUMIFS(N13:N38,$E$13:$E$38,"Vide")</f>
        <v>0</v>
      </c>
      <c r="P43" s="75" t="s">
        <v>86</v>
      </c>
      <c r="Q43" s="43" t="s">
        <v>86</v>
      </c>
      <c r="R43" s="55">
        <f>SUMIFS(S13:S38,$E$13:$E$38,"Vide")</f>
        <v>0</v>
      </c>
      <c r="S43" s="98" t="str">
        <f>IFERROR((R43/N43)," ")</f>
        <v xml:space="preserve"> </v>
      </c>
      <c r="T43" s="99" t="s">
        <v>86</v>
      </c>
      <c r="U43" s="100" t="s">
        <v>86</v>
      </c>
    </row>
    <row r="44" spans="1:41" ht="20.100000000000001" customHeight="1" x14ac:dyDescent="0.2">
      <c r="B44" s="131"/>
      <c r="C44" s="150"/>
      <c r="D44" s="150"/>
      <c r="E44" s="150"/>
      <c r="F44" s="150"/>
      <c r="G44" s="150"/>
      <c r="H44" s="150"/>
      <c r="I44" s="78"/>
      <c r="J44" s="79"/>
      <c r="K44" s="176" t="s">
        <v>74</v>
      </c>
      <c r="L44" s="177"/>
      <c r="M44" s="178"/>
      <c r="N44" s="88">
        <f>SUMIFS(P13:P38,$E$13:$E$38,"Chargé")</f>
        <v>0</v>
      </c>
      <c r="O44" s="89">
        <f>SUMIFS(N13:N38,$E$13:$E$38,"Chargé")</f>
        <v>0</v>
      </c>
      <c r="P44" s="76">
        <f>SUMIFS(Q13:Q38,E13:E38,"Chargé")</f>
        <v>0</v>
      </c>
      <c r="Q44" s="44">
        <f>SUMIFS(R13:R38,E13:E38,"Chargé")</f>
        <v>0</v>
      </c>
      <c r="R44" s="54">
        <f>SUMIFS(S13:S38,$E$13:$E$38,"Chargé")</f>
        <v>0</v>
      </c>
      <c r="S44" s="98" t="str">
        <f>IFERROR((R44/N44)," ")</f>
        <v xml:space="preserve"> </v>
      </c>
      <c r="T44" s="98" t="str">
        <f>IFERROR((R44/P44)," ")</f>
        <v xml:space="preserve"> </v>
      </c>
      <c r="U44" s="141" t="str">
        <f>IFERROR((R44/Q44)*1000," ")</f>
        <v xml:space="preserve"> </v>
      </c>
    </row>
    <row r="45" spans="1:41" ht="20.100000000000001" customHeight="1" thickBot="1" x14ac:dyDescent="0.25">
      <c r="B45" s="131" t="s">
        <v>0</v>
      </c>
      <c r="C45" s="150"/>
      <c r="D45" s="150"/>
      <c r="E45" s="150"/>
      <c r="F45" s="150"/>
      <c r="G45" s="150"/>
      <c r="H45" s="150"/>
      <c r="I45" s="77"/>
      <c r="J45" s="79"/>
      <c r="K45" s="170" t="s">
        <v>72</v>
      </c>
      <c r="L45" s="171"/>
      <c r="M45" s="172"/>
      <c r="N45" s="90">
        <f>SUM(N43,N44)</f>
        <v>0</v>
      </c>
      <c r="O45" s="91">
        <f>SUM(O43:O44)</f>
        <v>0</v>
      </c>
      <c r="P45" s="91">
        <f>SUM(P43,P44)</f>
        <v>0</v>
      </c>
      <c r="Q45" s="57">
        <f>SUM(Q43,Q44)</f>
        <v>0</v>
      </c>
      <c r="R45" s="58">
        <f>SUM(R43:R44)</f>
        <v>0</v>
      </c>
      <c r="S45" s="101" t="str">
        <f>IFERROR((R45/N45)," ")</f>
        <v xml:space="preserve"> </v>
      </c>
      <c r="T45" s="101" t="str">
        <f>IFERROR((R45/P45)," ")</f>
        <v xml:space="preserve"> </v>
      </c>
      <c r="U45" s="140" t="s">
        <v>86</v>
      </c>
    </row>
    <row r="46" spans="1:41" ht="20.100000000000001" customHeight="1" x14ac:dyDescent="0.2">
      <c r="B46" s="131" t="s">
        <v>14</v>
      </c>
      <c r="C46" s="150" t="s">
        <v>69</v>
      </c>
      <c r="D46" s="150"/>
      <c r="E46" s="150"/>
      <c r="F46" s="150"/>
      <c r="G46" s="150"/>
      <c r="H46" s="150"/>
      <c r="I46" s="77"/>
      <c r="J46" s="79"/>
      <c r="K46" s="42"/>
      <c r="L46" s="42"/>
      <c r="M46" s="42"/>
      <c r="N46" s="41"/>
      <c r="O46" s="41"/>
      <c r="P46" s="41"/>
      <c r="Q46" s="44"/>
      <c r="R46" s="40"/>
      <c r="S46" s="39"/>
      <c r="T46" s="66"/>
      <c r="U46" s="4"/>
    </row>
    <row r="47" spans="1:41" ht="18" customHeight="1" x14ac:dyDescent="0.2">
      <c r="A47" s="64"/>
      <c r="B47" s="65"/>
      <c r="C47" s="68"/>
      <c r="D47" s="68"/>
      <c r="E47" s="68"/>
      <c r="F47" s="68"/>
      <c r="G47" s="68"/>
      <c r="H47" s="132"/>
      <c r="I47" s="132"/>
      <c r="J47" s="132"/>
      <c r="K47" s="132"/>
      <c r="L47" s="68"/>
      <c r="M47" s="68"/>
      <c r="N47" s="68"/>
      <c r="O47" s="68"/>
      <c r="P47" s="68"/>
      <c r="Q47" s="132"/>
      <c r="R47" s="133"/>
      <c r="S47" s="4"/>
      <c r="T47" s="4"/>
      <c r="U47" s="4"/>
    </row>
    <row r="48" spans="1:41" x14ac:dyDescent="0.2">
      <c r="A48" s="64"/>
      <c r="B48" s="64"/>
      <c r="C48" s="67"/>
      <c r="D48" s="67"/>
      <c r="E48" s="67"/>
      <c r="F48" s="67"/>
      <c r="G48" s="67"/>
      <c r="H48" s="132"/>
      <c r="I48" s="132"/>
      <c r="J48" s="132"/>
      <c r="K48" s="132"/>
      <c r="L48" s="67"/>
      <c r="M48" s="67"/>
      <c r="N48" s="67"/>
      <c r="O48" s="67"/>
      <c r="P48" s="67"/>
      <c r="Q48" s="3"/>
      <c r="R48" s="3"/>
      <c r="S48" s="132"/>
      <c r="T48" s="132"/>
      <c r="U48" s="64"/>
    </row>
    <row r="49" spans="1:21" x14ac:dyDescent="0.2">
      <c r="A49" s="64"/>
      <c r="B49" s="64"/>
      <c r="C49" s="4"/>
      <c r="D49" s="4"/>
      <c r="E49" s="4"/>
      <c r="G49" s="4"/>
      <c r="H49" s="132"/>
      <c r="I49" s="132"/>
      <c r="J49" s="132"/>
      <c r="K49" s="132"/>
      <c r="L49" s="4"/>
      <c r="M49" s="4"/>
      <c r="N49" s="4"/>
      <c r="O49" s="4"/>
      <c r="P49" s="4"/>
      <c r="Q49" s="3"/>
      <c r="R49" s="3"/>
      <c r="S49" s="132"/>
      <c r="T49" s="132"/>
      <c r="U49" s="64"/>
    </row>
    <row r="50" spans="1:21" ht="12.75" customHeight="1" x14ac:dyDescent="0.2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21" ht="12.75" customHeight="1" x14ac:dyDescent="0.2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</row>
    <row r="52" spans="1:21" ht="12.75" customHeight="1" x14ac:dyDescent="0.2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21" ht="14.25" x14ac:dyDescent="0.2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</row>
    <row r="54" spans="1:21" ht="14.25" x14ac:dyDescent="0.2">
      <c r="B54" s="63"/>
      <c r="C54" s="63" t="s">
        <v>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21" ht="14.25" x14ac:dyDescent="0.2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  <row r="56" spans="1:21" ht="14.25" x14ac:dyDescent="0.2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</row>
    <row r="57" spans="1:21" ht="14.25" x14ac:dyDescent="0.2"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spans="1:21" ht="14.25" x14ac:dyDescent="0.2"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spans="1:21" ht="14.25" x14ac:dyDescent="0.2"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</row>
    <row r="60" spans="1:21" ht="14.25" x14ac:dyDescent="0.2"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</row>
  </sheetData>
  <sheetProtection algorithmName="SHA-512" hashValue="a8EfE78uzAbvkT8G5yuYiMgsalx/ZUAOx1qGfulpAon63UDR5hxLFsIlbG7F5PNZFLQWj9I2u4oAzlhOxnWiDg==" saltValue="PYvCUaj4/fyeZsvVvZlRrA==" spinCount="100000" sheet="1" objects="1" scenarios="1"/>
  <protectedRanges>
    <protectedRange sqref="F13" name="vertrek"/>
    <protectedRange sqref="J4:N5" name="kop2"/>
    <protectedRange sqref="E4:G5" name="kop1"/>
    <protectedRange sqref="C13:E38 G13:G38" name="DatumReis"/>
    <protectedRange sqref="H13 J13:M38" name="Brandstof"/>
    <protectedRange sqref="O13:Q38" name="transportprestatie"/>
  </protectedRanges>
  <mergeCells count="150">
    <mergeCell ref="J19:K19"/>
    <mergeCell ref="J17:K17"/>
    <mergeCell ref="J18:K18"/>
    <mergeCell ref="L37:M37"/>
    <mergeCell ref="L38:M38"/>
    <mergeCell ref="H37:I37"/>
    <mergeCell ref="H38:I38"/>
    <mergeCell ref="J38:K38"/>
    <mergeCell ref="H19:I19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6:M36"/>
    <mergeCell ref="J37:K37"/>
    <mergeCell ref="L34:M34"/>
    <mergeCell ref="J25:K25"/>
    <mergeCell ref="J26:K26"/>
    <mergeCell ref="H32:I32"/>
    <mergeCell ref="C20:D20"/>
    <mergeCell ref="C21:D21"/>
    <mergeCell ref="C22:D22"/>
    <mergeCell ref="J20:K20"/>
    <mergeCell ref="J22:K22"/>
    <mergeCell ref="J23:K23"/>
    <mergeCell ref="L24:M24"/>
    <mergeCell ref="L21:M21"/>
    <mergeCell ref="L22:M22"/>
    <mergeCell ref="L20:M20"/>
    <mergeCell ref="H20:I20"/>
    <mergeCell ref="L23:M23"/>
    <mergeCell ref="J21:K21"/>
    <mergeCell ref="H21:I21"/>
    <mergeCell ref="H22:I22"/>
    <mergeCell ref="H33:I33"/>
    <mergeCell ref="J27:K27"/>
    <mergeCell ref="S7:U7"/>
    <mergeCell ref="O7:R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L29:M29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J10:K10"/>
    <mergeCell ref="J11:K11"/>
    <mergeCell ref="J4:N4"/>
    <mergeCell ref="L8:M8"/>
    <mergeCell ref="L17:M17"/>
    <mergeCell ref="L18:M18"/>
    <mergeCell ref="L30:M30"/>
    <mergeCell ref="L31:M31"/>
    <mergeCell ref="L25:M25"/>
    <mergeCell ref="L26:M26"/>
    <mergeCell ref="L27:M27"/>
    <mergeCell ref="L28:M28"/>
    <mergeCell ref="C27:D27"/>
    <mergeCell ref="C28:D28"/>
    <mergeCell ref="C29:D29"/>
    <mergeCell ref="C30:D30"/>
    <mergeCell ref="C31:D31"/>
    <mergeCell ref="H31:I31"/>
    <mergeCell ref="H27:I27"/>
    <mergeCell ref="H28:I28"/>
    <mergeCell ref="J28:K28"/>
    <mergeCell ref="C38:D38"/>
    <mergeCell ref="C34:D34"/>
    <mergeCell ref="R41:U41"/>
    <mergeCell ref="K45:M45"/>
    <mergeCell ref="K43:M43"/>
    <mergeCell ref="K44:M44"/>
    <mergeCell ref="K41:M42"/>
    <mergeCell ref="S12:U12"/>
    <mergeCell ref="H12:I12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C42:H42"/>
    <mergeCell ref="C39:E39"/>
    <mergeCell ref="C40:E40"/>
    <mergeCell ref="K40:M40"/>
    <mergeCell ref="M5:N5"/>
    <mergeCell ref="H9:I9"/>
    <mergeCell ref="J9:K9"/>
    <mergeCell ref="C46:H46"/>
    <mergeCell ref="C43:H45"/>
    <mergeCell ref="C12:D12"/>
    <mergeCell ref="E8:E11"/>
    <mergeCell ref="F8:F11"/>
    <mergeCell ref="G8:G11"/>
    <mergeCell ref="C41:I41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37:D37"/>
  </mergeCells>
  <conditionalFormatting sqref="O43:O46 N13:N38">
    <cfRule type="cellIs" dxfId="60" priority="65" operator="equal">
      <formula>0</formula>
    </cfRule>
    <cfRule type="cellIs" dxfId="59" priority="66" operator="equal">
      <formula>0</formula>
    </cfRule>
  </conditionalFormatting>
  <conditionalFormatting sqref="R13:R38">
    <cfRule type="cellIs" dxfId="58" priority="64" stopIfTrue="1" operator="equal">
      <formula>0</formula>
    </cfRule>
  </conditionalFormatting>
  <conditionalFormatting sqref="S13:S38">
    <cfRule type="cellIs" dxfId="57" priority="54" operator="equal">
      <formula>0</formula>
    </cfRule>
  </conditionalFormatting>
  <conditionalFormatting sqref="R13:R38">
    <cfRule type="cellIs" dxfId="56" priority="53" operator="equal">
      <formula>FALSE</formula>
    </cfRule>
  </conditionalFormatting>
  <conditionalFormatting sqref="T13:U38 R13:R38">
    <cfRule type="expression" dxfId="55" priority="49">
      <formula>$E13="Vide"</formula>
    </cfRule>
  </conditionalFormatting>
  <conditionalFormatting sqref="N43">
    <cfRule type="cellIs" dxfId="54" priority="35" operator="equal">
      <formula>0</formula>
    </cfRule>
    <cfRule type="cellIs" dxfId="53" priority="36" operator="equal">
      <formula>0</formula>
    </cfRule>
  </conditionalFormatting>
  <conditionalFormatting sqref="N44">
    <cfRule type="cellIs" dxfId="52" priority="33" operator="equal">
      <formula>0</formula>
    </cfRule>
    <cfRule type="cellIs" dxfId="51" priority="34" operator="equal">
      <formula>0</formula>
    </cfRule>
  </conditionalFormatting>
  <conditionalFormatting sqref="N45:N46">
    <cfRule type="cellIs" dxfId="50" priority="29" operator="equal">
      <formula>0</formula>
    </cfRule>
    <cfRule type="cellIs" dxfId="49" priority="30" operator="equal">
      <formula>0</formula>
    </cfRule>
  </conditionalFormatting>
  <conditionalFormatting sqref="F53 F59:F1048576 F1:F8 F13:F38">
    <cfRule type="cellIs" dxfId="48" priority="27" operator="equal">
      <formula>0</formula>
    </cfRule>
  </conditionalFormatting>
  <conditionalFormatting sqref="E13:E38">
    <cfRule type="cellIs" dxfId="47" priority="26" operator="equal">
      <formula>0</formula>
    </cfRule>
  </conditionalFormatting>
  <conditionalFormatting sqref="G14:G38">
    <cfRule type="cellIs" dxfId="46" priority="25" operator="equal">
      <formula>0</formula>
    </cfRule>
  </conditionalFormatting>
  <conditionalFormatting sqref="O13:O38">
    <cfRule type="cellIs" dxfId="45" priority="20" stopIfTrue="1" operator="equal">
      <formula>0</formula>
    </cfRule>
  </conditionalFormatting>
  <conditionalFormatting sqref="O13:O38">
    <cfRule type="cellIs" dxfId="44" priority="19" operator="equal">
      <formula>FALSE</formula>
    </cfRule>
  </conditionalFormatting>
  <conditionalFormatting sqref="O13:O38">
    <cfRule type="cellIs" dxfId="43" priority="17" operator="equal">
      <formula>0</formula>
    </cfRule>
    <cfRule type="expression" dxfId="42" priority="18" stopIfTrue="1">
      <formula>$E13="Chargé"</formula>
    </cfRule>
  </conditionalFormatting>
  <conditionalFormatting sqref="O38">
    <cfRule type="cellIs" dxfId="41" priority="16" operator="equal">
      <formula>FALSE</formula>
    </cfRule>
  </conditionalFormatting>
  <conditionalFormatting sqref="P14 P27">
    <cfRule type="cellIs" dxfId="40" priority="15" stopIfTrue="1" operator="equal">
      <formula>0</formula>
    </cfRule>
  </conditionalFormatting>
  <conditionalFormatting sqref="P13:P38">
    <cfRule type="cellIs" dxfId="39" priority="14" operator="equal">
      <formula>FALSE</formula>
    </cfRule>
  </conditionalFormatting>
  <conditionalFormatting sqref="P13:P38">
    <cfRule type="cellIs" dxfId="38" priority="13" stopIfTrue="1" operator="equal">
      <formula>0</formula>
    </cfRule>
  </conditionalFormatting>
  <conditionalFormatting sqref="P13:P38">
    <cfRule type="expression" dxfId="37" priority="12">
      <formula>$E13="Vide"</formula>
    </cfRule>
  </conditionalFormatting>
  <conditionalFormatting sqref="Q14:Q38">
    <cfRule type="cellIs" dxfId="36" priority="11" stopIfTrue="1" operator="equal">
      <formula>0</formula>
    </cfRule>
  </conditionalFormatting>
  <conditionalFormatting sqref="Q13:Q38">
    <cfRule type="cellIs" dxfId="35" priority="10" operator="equal">
      <formula>FALSE</formula>
    </cfRule>
  </conditionalFormatting>
  <conditionalFormatting sqref="Q13:Q38">
    <cfRule type="cellIs" dxfId="34" priority="9" stopIfTrue="1" operator="equal">
      <formula>0</formula>
    </cfRule>
  </conditionalFormatting>
  <conditionalFormatting sqref="Q13:Q38">
    <cfRule type="expression" dxfId="33" priority="8">
      <formula>$E13="Vide"</formula>
    </cfRule>
  </conditionalFormatting>
  <conditionalFormatting sqref="H12">
    <cfRule type="cellIs" dxfId="32" priority="7" operator="equal">
      <formula>0</formula>
    </cfRule>
  </conditionalFormatting>
  <conditionalFormatting sqref="F12">
    <cfRule type="cellIs" dxfId="31" priority="6" operator="equal">
      <formula>0</formula>
    </cfRule>
  </conditionalFormatting>
  <conditionalFormatting sqref="V12:AD38">
    <cfRule type="cellIs" dxfId="30" priority="3" operator="equal">
      <formula>FALSE</formula>
    </cfRule>
  </conditionalFormatting>
  <conditionalFormatting sqref="V1:AC1048576">
    <cfRule type="cellIs" dxfId="29" priority="2" operator="equal">
      <formula>TRUE</formula>
    </cfRule>
  </conditionalFormatting>
  <conditionalFormatting sqref="N13:N38">
    <cfRule type="cellIs" dxfId="28" priority="1" operator="equal">
      <formula>FALSE</formula>
    </cfRule>
  </conditionalFormatting>
  <dataValidations count="7">
    <dataValidation type="list" allowBlank="1" showInputMessage="1" showErrorMessage="1" sqref="J5" xr:uid="{ADDF3301-1669-48AA-8FD6-EFA7872FADA5}">
      <formula1>"Diesel (fossile),GTL"</formula1>
    </dataValidation>
    <dataValidation type="custom" allowBlank="1" showInputMessage="1" showErrorMessage="1" errorTitle="Let op" error="Bij &quot;Type&quot; is Empty ingevuld. Daarom hoeft deze niet ingevuld te worden. " sqref="T13:U38" xr:uid="{49C5FA64-F331-4C92-A58B-45E88B717566}">
      <formula1>$E13="Leeg"</formula1>
    </dataValidation>
    <dataValidation type="custom" allowBlank="1" showInputMessage="1" showErrorMessage="1" errorTitle="Let op" error="Pour 'Type', 'Chargé' est renseigné. Il n'est donc pas nécessaire de remplir cette colonne. " sqref="O13:O38" xr:uid="{22C69023-8854-4B99-9757-F4290241F6EA}">
      <formula1>$E13="Vide"</formula1>
    </dataValidation>
    <dataValidation type="custom" allowBlank="1" showInputMessage="1" showErrorMessage="1" errorTitle="Let op" error="Bij 'Type' is 'Leeg' ingevuld. Daarom hoeft deze kolom niet ingevuld te worden. " sqref="R13:R38" xr:uid="{76B415C9-A2A8-2A43-B849-DDC16743EADD}">
      <formula1>$E13="Chargé"</formula1>
    </dataValidation>
    <dataValidation type="list" allowBlank="1" showInputMessage="1" showErrorMessage="1" sqref="E14:E38" xr:uid="{97B353DE-5C51-4B19-BABE-F065ABF86F50}">
      <formula1>"Vide,Chargé"</formula1>
    </dataValidation>
    <dataValidation type="custom" allowBlank="1" showInputMessage="1" showErrorMessage="1" errorTitle="Let op" error="Pour 'Type', 'Vide' est renseigné. Il n'est donc pas nécessaire de remplir cette colonne. " sqref="P13:Q38" xr:uid="{FA797B87-B0C9-4E57-87B2-B35764AE7A6C}">
      <formula1>$E13="Chargé"</formula1>
    </dataValidation>
    <dataValidation type="list" allowBlank="1" showInputMessage="1" showErrorMessage="1" error="Choisissez 'Vide' ou 'Chargé" sqref="E13" xr:uid="{35BCABE0-92E6-4E2C-B6E8-7CBCCAFAF4FC}">
      <formula1>"Vide,Chargé"</formula1>
    </dataValidation>
  </dataValidations>
  <pageMargins left="0.23622047244094491" right="0.23622047244094491" top="0.39370078740157483" bottom="0.74803149606299213" header="0.31496062992125984" footer="0.31496062992125984"/>
  <pageSetup paperSize="8" scale="87" fitToHeight="0" orientation="landscape" horizontalDpi="0" verticalDpi="0" r:id="rId1"/>
  <rowBreaks count="1" manualBreakCount="1">
    <brk id="39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4711-78FE-4CED-9DD6-7AE34BD6E112}">
  <sheetPr>
    <pageSetUpPr fitToPage="1"/>
  </sheetPr>
  <dimension ref="A1:AY49"/>
  <sheetViews>
    <sheetView showZeros="0" view="pageBreakPreview" zoomScaleNormal="100" zoomScaleSheetLayoutView="100" workbookViewId="0">
      <selection activeCell="N45" sqref="N45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20" width="12.7109375" style="5" customWidth="1"/>
    <col min="21" max="21" width="12.7109375" style="6" customWidth="1"/>
    <col min="22" max="23" width="11.7109375" style="108" hidden="1" customWidth="1"/>
    <col min="24" max="27" width="15.7109375" style="108" hidden="1" customWidth="1"/>
    <col min="28" max="28" width="0" style="108" hidden="1" customWidth="1"/>
    <col min="29" max="30" width="0" style="113" hidden="1" customWidth="1"/>
    <col min="31" max="31" width="0" style="6" hidden="1" customWidth="1"/>
    <col min="32" max="33" width="9.42578125" style="113" hidden="1" customWidth="1"/>
    <col min="34" max="38" width="0" style="113" hidden="1" customWidth="1"/>
    <col min="39" max="43" width="9.140625" style="113"/>
    <col min="44" max="51" width="9.140625" style="118"/>
    <col min="52" max="16384" width="9.140625" style="6"/>
  </cols>
  <sheetData>
    <row r="1" spans="1:51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3"/>
    </row>
    <row r="2" spans="1:51" ht="20.100000000000001" customHeight="1" x14ac:dyDescent="0.2">
      <c r="B2" s="197" t="s">
        <v>30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4"/>
      <c r="P2" s="4"/>
      <c r="Q2" s="4"/>
      <c r="R2" s="4"/>
      <c r="S2" s="4"/>
      <c r="T2" s="4"/>
      <c r="U2" s="3"/>
    </row>
    <row r="3" spans="1:51" ht="20.100000000000001" customHeight="1" x14ac:dyDescent="0.2">
      <c r="B3" s="204"/>
      <c r="C3" s="204"/>
      <c r="D3" s="204"/>
      <c r="E3" s="204"/>
      <c r="F3" s="204"/>
      <c r="G3" s="204"/>
      <c r="H3" s="204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51" s="7" customFormat="1" ht="20.100000000000001" customHeight="1" x14ac:dyDescent="0.2">
      <c r="A4" s="2"/>
      <c r="B4" s="208" t="s">
        <v>31</v>
      </c>
      <c r="C4" s="208" t="s">
        <v>2</v>
      </c>
      <c r="D4" s="15" t="s">
        <v>1</v>
      </c>
      <c r="E4" s="198"/>
      <c r="F4" s="198"/>
      <c r="G4" s="198"/>
      <c r="H4" s="16" t="s">
        <v>12</v>
      </c>
      <c r="I4" s="10" t="s">
        <v>1</v>
      </c>
      <c r="J4" s="216"/>
      <c r="K4" s="216"/>
      <c r="L4" s="216"/>
      <c r="M4" s="216"/>
      <c r="N4" s="216"/>
      <c r="O4" s="2"/>
      <c r="P4" s="1"/>
      <c r="Q4" s="1"/>
      <c r="R4" s="1"/>
      <c r="S4" s="2"/>
      <c r="T4" s="1"/>
      <c r="U4" s="2"/>
      <c r="V4" s="109"/>
      <c r="W4" s="109"/>
      <c r="X4" s="109"/>
      <c r="Y4" s="109"/>
      <c r="Z4" s="109"/>
      <c r="AA4" s="109"/>
      <c r="AB4" s="109"/>
      <c r="AC4" s="114"/>
      <c r="AD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35"/>
      <c r="AS4" s="135"/>
      <c r="AT4" s="135"/>
      <c r="AU4" s="135"/>
      <c r="AV4" s="135"/>
      <c r="AW4" s="135"/>
      <c r="AX4" s="135"/>
      <c r="AY4" s="135"/>
    </row>
    <row r="5" spans="1:51" s="7" customFormat="1" ht="20.100000000000001" customHeight="1" x14ac:dyDescent="0.2">
      <c r="A5" s="2"/>
      <c r="B5" s="209" t="s">
        <v>32</v>
      </c>
      <c r="C5" s="209" t="s">
        <v>11</v>
      </c>
      <c r="D5" s="15" t="s">
        <v>1</v>
      </c>
      <c r="E5" s="210"/>
      <c r="F5" s="210"/>
      <c r="G5" s="210"/>
      <c r="H5" s="16" t="s">
        <v>33</v>
      </c>
      <c r="I5" s="10" t="s">
        <v>1</v>
      </c>
      <c r="J5" s="37" t="s">
        <v>84</v>
      </c>
      <c r="K5" s="18" t="s">
        <v>13</v>
      </c>
      <c r="L5" s="17">
        <f>IF(J5="Diesel (fossile)",2.657,2.471)</f>
        <v>2.657</v>
      </c>
      <c r="M5" s="146" t="s">
        <v>34</v>
      </c>
      <c r="N5" s="146"/>
      <c r="O5" s="2"/>
      <c r="P5" s="102"/>
      <c r="Q5" s="1"/>
      <c r="R5" s="1"/>
      <c r="S5" s="1"/>
      <c r="T5" s="1"/>
      <c r="U5" s="2"/>
      <c r="V5" s="109"/>
      <c r="W5" s="109"/>
      <c r="X5" s="109"/>
      <c r="Y5" s="109"/>
      <c r="Z5" s="109"/>
      <c r="AA5" s="109"/>
      <c r="AB5" s="109"/>
      <c r="AC5" s="114"/>
      <c r="AD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35"/>
      <c r="AS5" s="135"/>
      <c r="AT5" s="135"/>
      <c r="AU5" s="135"/>
      <c r="AV5" s="135"/>
      <c r="AW5" s="135"/>
      <c r="AX5" s="135"/>
      <c r="AY5" s="135"/>
    </row>
    <row r="6" spans="1:51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2"/>
      <c r="V6" s="109"/>
      <c r="W6" s="109"/>
      <c r="X6" s="109"/>
      <c r="Y6" s="109"/>
      <c r="Z6" s="109"/>
      <c r="AA6" s="109"/>
      <c r="AB6" s="109"/>
      <c r="AC6" s="114"/>
      <c r="AD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35"/>
      <c r="AS6" s="135"/>
      <c r="AT6" s="135"/>
      <c r="AU6" s="135"/>
      <c r="AV6" s="135"/>
      <c r="AW6" s="135"/>
      <c r="AX6" s="135"/>
      <c r="AY6" s="135"/>
    </row>
    <row r="7" spans="1:51" s="9" customFormat="1" ht="27" customHeight="1" x14ac:dyDescent="0.2">
      <c r="A7" s="13"/>
      <c r="C7" s="10"/>
      <c r="D7" s="10"/>
      <c r="E7" s="205" t="s">
        <v>35</v>
      </c>
      <c r="F7" s="206"/>
      <c r="G7" s="207"/>
      <c r="H7" s="205" t="s">
        <v>36</v>
      </c>
      <c r="I7" s="206"/>
      <c r="J7" s="206"/>
      <c r="K7" s="206"/>
      <c r="L7" s="206"/>
      <c r="M7" s="206"/>
      <c r="N7" s="207"/>
      <c r="O7" s="205" t="s">
        <v>37</v>
      </c>
      <c r="P7" s="206"/>
      <c r="Q7" s="206"/>
      <c r="R7" s="206"/>
      <c r="S7" s="205" t="s">
        <v>38</v>
      </c>
      <c r="T7" s="206"/>
      <c r="U7" s="207"/>
      <c r="V7" s="110"/>
      <c r="W7" s="110"/>
      <c r="X7" s="110"/>
      <c r="Y7" s="110"/>
      <c r="Z7" s="110"/>
      <c r="AA7" s="110"/>
      <c r="AB7" s="110"/>
      <c r="AC7" s="115"/>
      <c r="AD7" s="115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35"/>
      <c r="AS7" s="135"/>
      <c r="AT7" s="135"/>
      <c r="AU7" s="136"/>
      <c r="AV7" s="136"/>
      <c r="AW7" s="136"/>
      <c r="AX7" s="136"/>
      <c r="AY7" s="136"/>
    </row>
    <row r="8" spans="1:51" s="8" customFormat="1" ht="15" customHeight="1" x14ac:dyDescent="0.2">
      <c r="A8" s="1"/>
      <c r="B8" s="19"/>
      <c r="C8" s="19"/>
      <c r="D8" s="19"/>
      <c r="E8" s="152" t="s">
        <v>29</v>
      </c>
      <c r="F8" s="155" t="s">
        <v>39</v>
      </c>
      <c r="G8" s="158" t="s">
        <v>40</v>
      </c>
      <c r="H8" s="220" t="s">
        <v>3</v>
      </c>
      <c r="I8" s="213"/>
      <c r="J8" s="212" t="s">
        <v>4</v>
      </c>
      <c r="K8" s="213"/>
      <c r="L8" s="212" t="s">
        <v>5</v>
      </c>
      <c r="M8" s="213"/>
      <c r="N8" s="94" t="s">
        <v>49</v>
      </c>
      <c r="O8" s="95"/>
      <c r="P8" s="96" t="s">
        <v>9</v>
      </c>
      <c r="Q8" s="96" t="s">
        <v>10</v>
      </c>
      <c r="R8" s="104" t="s">
        <v>16</v>
      </c>
      <c r="S8" s="92" t="s">
        <v>0</v>
      </c>
      <c r="T8" s="126" t="s">
        <v>57</v>
      </c>
      <c r="U8" s="121" t="s">
        <v>60</v>
      </c>
      <c r="V8" s="109"/>
      <c r="W8" s="109"/>
      <c r="X8" s="109"/>
      <c r="Y8" s="109"/>
      <c r="Z8" s="109"/>
      <c r="AA8" s="109"/>
      <c r="AB8" s="109"/>
      <c r="AC8" s="109"/>
      <c r="AD8" s="109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35"/>
      <c r="AS8" s="135"/>
      <c r="AT8" s="135"/>
      <c r="AU8" s="137"/>
      <c r="AV8" s="137"/>
      <c r="AW8" s="137"/>
      <c r="AX8" s="137"/>
      <c r="AY8" s="137"/>
    </row>
    <row r="9" spans="1:51" s="8" customFormat="1" ht="15" customHeight="1" x14ac:dyDescent="0.2">
      <c r="A9" s="1"/>
      <c r="B9" s="19"/>
      <c r="C9" s="19"/>
      <c r="D9" s="19"/>
      <c r="E9" s="153"/>
      <c r="F9" s="156"/>
      <c r="G9" s="159"/>
      <c r="H9" s="147" t="s">
        <v>42</v>
      </c>
      <c r="I9" s="148"/>
      <c r="J9" s="149" t="s">
        <v>48</v>
      </c>
      <c r="K9" s="148"/>
      <c r="L9" s="149" t="s">
        <v>42</v>
      </c>
      <c r="M9" s="148"/>
      <c r="N9" s="119"/>
      <c r="O9" s="122"/>
      <c r="P9" s="123" t="s">
        <v>0</v>
      </c>
      <c r="Q9" s="123"/>
      <c r="R9" s="124" t="s">
        <v>55</v>
      </c>
      <c r="S9" s="125" t="s">
        <v>57</v>
      </c>
      <c r="T9" s="126" t="s">
        <v>59</v>
      </c>
      <c r="U9" s="127" t="s">
        <v>61</v>
      </c>
      <c r="V9" s="109"/>
      <c r="W9" s="109"/>
      <c r="X9" s="109"/>
      <c r="Y9" s="109"/>
      <c r="Z9" s="109"/>
      <c r="AA9" s="109"/>
      <c r="AB9" s="109"/>
      <c r="AC9" s="109"/>
      <c r="AD9" s="109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35"/>
      <c r="AS9" s="135"/>
      <c r="AT9" s="135"/>
      <c r="AU9" s="137"/>
      <c r="AV9" s="137"/>
      <c r="AW9" s="137"/>
      <c r="AX9" s="137"/>
      <c r="AY9" s="137"/>
    </row>
    <row r="10" spans="1:51" s="7" customFormat="1" ht="15" x14ac:dyDescent="0.2">
      <c r="A10" s="2"/>
      <c r="B10" s="19"/>
      <c r="C10" s="211"/>
      <c r="D10" s="211"/>
      <c r="E10" s="153"/>
      <c r="F10" s="156"/>
      <c r="G10" s="159"/>
      <c r="H10" s="147" t="s">
        <v>43</v>
      </c>
      <c r="I10" s="148"/>
      <c r="J10" s="149" t="s">
        <v>45</v>
      </c>
      <c r="K10" s="148"/>
      <c r="L10" s="149" t="s">
        <v>43</v>
      </c>
      <c r="M10" s="148"/>
      <c r="N10" s="120" t="s">
        <v>50</v>
      </c>
      <c r="O10" s="128" t="s">
        <v>53</v>
      </c>
      <c r="P10" s="123" t="s">
        <v>53</v>
      </c>
      <c r="Q10" s="123" t="s">
        <v>55</v>
      </c>
      <c r="R10" s="124" t="s">
        <v>15</v>
      </c>
      <c r="S10" s="125" t="s">
        <v>58</v>
      </c>
      <c r="T10" s="126" t="s">
        <v>63</v>
      </c>
      <c r="U10" s="127" t="s">
        <v>62</v>
      </c>
      <c r="V10" s="109"/>
      <c r="W10" s="109"/>
      <c r="X10" s="109"/>
      <c r="Y10" s="109"/>
      <c r="Z10" s="109"/>
      <c r="AA10" s="109"/>
      <c r="AB10" s="109"/>
      <c r="AC10" s="114"/>
      <c r="AD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35"/>
      <c r="AS10" s="135"/>
      <c r="AT10" s="135"/>
      <c r="AU10" s="135"/>
      <c r="AV10" s="135"/>
      <c r="AW10" s="135"/>
      <c r="AX10" s="135"/>
      <c r="AY10" s="135"/>
    </row>
    <row r="11" spans="1:51" s="21" customFormat="1" ht="15" customHeight="1" thickBot="1" x14ac:dyDescent="0.25">
      <c r="A11" s="20"/>
      <c r="B11" s="19" t="s">
        <v>0</v>
      </c>
      <c r="C11" s="203" t="s">
        <v>0</v>
      </c>
      <c r="D11" s="203"/>
      <c r="E11" s="154"/>
      <c r="F11" s="157"/>
      <c r="G11" s="160"/>
      <c r="H11" s="221" t="s">
        <v>44</v>
      </c>
      <c r="I11" s="215"/>
      <c r="J11" s="214" t="s">
        <v>46</v>
      </c>
      <c r="K11" s="215"/>
      <c r="L11" s="149" t="s">
        <v>47</v>
      </c>
      <c r="M11" s="148"/>
      <c r="N11" s="120" t="s">
        <v>51</v>
      </c>
      <c r="O11" s="128" t="s">
        <v>52</v>
      </c>
      <c r="P11" s="123" t="s">
        <v>54</v>
      </c>
      <c r="Q11" s="129" t="s">
        <v>56</v>
      </c>
      <c r="R11" s="124" t="s">
        <v>17</v>
      </c>
      <c r="S11" s="93" t="s">
        <v>6</v>
      </c>
      <c r="T11" s="130" t="s">
        <v>6</v>
      </c>
      <c r="U11" s="127" t="s">
        <v>7</v>
      </c>
      <c r="V11" s="111"/>
      <c r="W11" s="111"/>
      <c r="X11" s="111"/>
      <c r="Y11" s="111"/>
      <c r="Z11" s="111"/>
      <c r="AA11" s="111"/>
      <c r="AB11" s="111"/>
      <c r="AC11" s="116"/>
      <c r="AD11" s="116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35"/>
      <c r="AS11" s="135"/>
      <c r="AT11" s="135"/>
      <c r="AU11" s="138"/>
      <c r="AV11" s="138"/>
      <c r="AW11" s="138"/>
      <c r="AX11" s="138"/>
      <c r="AY11" s="138"/>
    </row>
    <row r="12" spans="1:51" s="80" customFormat="1" ht="29.25" customHeight="1" thickBot="1" x14ac:dyDescent="0.25">
      <c r="B12" s="81" t="s">
        <v>8</v>
      </c>
      <c r="C12" s="151" t="s">
        <v>41</v>
      </c>
      <c r="D12" s="151"/>
      <c r="E12" s="84" t="s">
        <v>65</v>
      </c>
      <c r="F12" s="87" t="s">
        <v>83</v>
      </c>
      <c r="G12" s="82" t="s">
        <v>64</v>
      </c>
      <c r="H12" s="188" t="s">
        <v>82</v>
      </c>
      <c r="I12" s="189"/>
      <c r="J12" s="190" t="s">
        <v>64</v>
      </c>
      <c r="K12" s="191"/>
      <c r="L12" s="190" t="s">
        <v>64</v>
      </c>
      <c r="M12" s="191"/>
      <c r="N12" s="83" t="s">
        <v>66</v>
      </c>
      <c r="O12" s="85" t="s">
        <v>64</v>
      </c>
      <c r="P12" s="86" t="s">
        <v>64</v>
      </c>
      <c r="Q12" s="86" t="s">
        <v>64</v>
      </c>
      <c r="R12" s="103" t="s">
        <v>66</v>
      </c>
      <c r="S12" s="185" t="s">
        <v>66</v>
      </c>
      <c r="T12" s="186"/>
      <c r="U12" s="187"/>
      <c r="V12" s="112" t="s">
        <v>20</v>
      </c>
      <c r="W12" s="112" t="s">
        <v>21</v>
      </c>
      <c r="X12" s="112" t="s">
        <v>22</v>
      </c>
      <c r="Y12" s="112" t="s">
        <v>23</v>
      </c>
      <c r="Z12" s="112" t="s">
        <v>24</v>
      </c>
      <c r="AA12" s="112" t="s">
        <v>25</v>
      </c>
      <c r="AB12" s="112" t="s">
        <v>26</v>
      </c>
      <c r="AC12" s="117"/>
      <c r="AD12" s="117"/>
      <c r="AF12" s="144" t="s">
        <v>20</v>
      </c>
      <c r="AG12" s="144" t="s">
        <v>21</v>
      </c>
      <c r="AH12" s="144" t="s">
        <v>22</v>
      </c>
      <c r="AI12" s="144" t="s">
        <v>23</v>
      </c>
      <c r="AJ12" s="144" t="s">
        <v>24</v>
      </c>
      <c r="AK12" s="144" t="s">
        <v>25</v>
      </c>
      <c r="AL12" s="144" t="s">
        <v>26</v>
      </c>
      <c r="AM12" s="114"/>
      <c r="AN12" s="114"/>
      <c r="AO12" s="114"/>
      <c r="AP12" s="114"/>
      <c r="AQ12" s="114"/>
      <c r="AR12" s="135"/>
      <c r="AS12" s="135"/>
      <c r="AT12" s="135"/>
      <c r="AU12" s="139"/>
      <c r="AV12" s="139"/>
      <c r="AW12" s="139"/>
      <c r="AX12" s="139"/>
      <c r="AY12" s="139"/>
    </row>
    <row r="13" spans="1:51" s="7" customFormat="1" ht="21.95" customHeight="1" x14ac:dyDescent="0.2">
      <c r="A13" s="2"/>
      <c r="B13" s="32">
        <v>1</v>
      </c>
      <c r="C13" s="199"/>
      <c r="D13" s="200"/>
      <c r="E13" s="23"/>
      <c r="F13" s="26" t="s">
        <v>85</v>
      </c>
      <c r="G13" s="33"/>
      <c r="H13" s="222"/>
      <c r="I13" s="223"/>
      <c r="J13" s="217"/>
      <c r="K13" s="218"/>
      <c r="L13" s="219"/>
      <c r="M13" s="219"/>
      <c r="N13" s="31"/>
      <c r="O13" s="50"/>
      <c r="P13" s="52"/>
      <c r="Q13" s="52"/>
      <c r="R13" s="105">
        <f>P13*Q13</f>
        <v>0</v>
      </c>
      <c r="S13" s="46">
        <f t="shared" ref="S13:S36" si="0">N13*$L$5</f>
        <v>0</v>
      </c>
      <c r="T13" s="47" t="str">
        <f t="shared" ref="T13:T38" si="1">IFERROR((S13/Q13)," ")</f>
        <v xml:space="preserve"> </v>
      </c>
      <c r="U13" s="48" t="str">
        <f t="shared" ref="U13:U24" si="2">IFERROR((S13/R13)*1000, "  ")</f>
        <v xml:space="preserve">  </v>
      </c>
      <c r="V13" s="109" t="b">
        <f t="shared" ref="V13:V38" si="3">_xlfn.ISFORMULA(F13)</f>
        <v>0</v>
      </c>
      <c r="W13" s="109" t="b">
        <f t="shared" ref="W13:W38" si="4">_xlfn.ISFORMULA(H13)</f>
        <v>0</v>
      </c>
      <c r="X13" s="109" t="b">
        <f>_xlfn.ISFORMULA(N13)</f>
        <v>0</v>
      </c>
      <c r="Y13" s="109" t="b">
        <f>_xlfn.ISFORMULA(R13)</f>
        <v>1</v>
      </c>
      <c r="Z13" s="109" t="b">
        <f>_xlfn.ISFORMULA(S13)</f>
        <v>1</v>
      </c>
      <c r="AA13" s="109" t="b">
        <f>_xlfn.ISFORMULA(T13)</f>
        <v>1</v>
      </c>
      <c r="AB13" s="109" t="b">
        <f>_xlfn.ISFORMULA(U13)</f>
        <v>1</v>
      </c>
      <c r="AC13" s="114"/>
      <c r="AD13" s="114"/>
      <c r="AF13" s="143" t="b">
        <f>_xlfn.ISFORMULA(F13)</f>
        <v>0</v>
      </c>
      <c r="AG13" s="143" t="b">
        <f>_xlfn.ISFORMULA(H13)</f>
        <v>0</v>
      </c>
      <c r="AH13" s="143" t="b">
        <f>_xlfn.ISFORMULA(N13)</f>
        <v>0</v>
      </c>
      <c r="AI13" s="143" t="b">
        <f>_xlfn.ISFORMULA(R13)</f>
        <v>1</v>
      </c>
      <c r="AJ13" s="143" t="b">
        <f>_xlfn.ISFORMULA(S13)</f>
        <v>1</v>
      </c>
      <c r="AK13" s="143" t="b">
        <f>_xlfn.ISFORMULA(T13)</f>
        <v>1</v>
      </c>
      <c r="AL13" s="143" t="b">
        <f>_xlfn.ISFORMULA(U13)</f>
        <v>1</v>
      </c>
      <c r="AM13" s="114"/>
      <c r="AN13" s="114"/>
      <c r="AO13" s="114"/>
      <c r="AP13" s="114"/>
      <c r="AQ13" s="114"/>
      <c r="AR13" s="135"/>
      <c r="AS13" s="135"/>
      <c r="AT13" s="135"/>
      <c r="AU13" s="135"/>
      <c r="AV13" s="135"/>
      <c r="AW13" s="135"/>
      <c r="AX13" s="135"/>
      <c r="AY13" s="135"/>
    </row>
    <row r="14" spans="1:51" s="7" customFormat="1" ht="21.95" customHeight="1" x14ac:dyDescent="0.2">
      <c r="A14" s="2"/>
      <c r="B14" s="32">
        <v>2</v>
      </c>
      <c r="C14" s="201"/>
      <c r="D14" s="202"/>
      <c r="E14" s="24"/>
      <c r="F14" s="27">
        <f t="shared" ref="F14:F38" si="5">G13</f>
        <v>0</v>
      </c>
      <c r="G14" s="49"/>
      <c r="H14" s="163"/>
      <c r="I14" s="164"/>
      <c r="J14" s="192"/>
      <c r="K14" s="193"/>
      <c r="L14" s="194"/>
      <c r="M14" s="194"/>
      <c r="N14" s="34"/>
      <c r="O14" s="51"/>
      <c r="P14" s="53"/>
      <c r="Q14" s="53"/>
      <c r="R14" s="106">
        <f t="shared" ref="R14:R38" si="6">P14*Q14</f>
        <v>0</v>
      </c>
      <c r="S14" s="29">
        <f t="shared" si="0"/>
        <v>0</v>
      </c>
      <c r="T14" s="22" t="str">
        <f t="shared" si="1"/>
        <v xml:space="preserve"> </v>
      </c>
      <c r="U14" s="35" t="str">
        <f t="shared" si="2"/>
        <v xml:space="preserve">  </v>
      </c>
      <c r="V14" s="109" t="b">
        <f t="shared" si="3"/>
        <v>1</v>
      </c>
      <c r="W14" s="109" t="b">
        <f t="shared" si="4"/>
        <v>0</v>
      </c>
      <c r="X14" s="109" t="b">
        <f t="shared" ref="X14:X38" si="7">_xlfn.ISFORMULA(N14)</f>
        <v>0</v>
      </c>
      <c r="Y14" s="109" t="b">
        <f t="shared" ref="Y14:AB38" si="8">_xlfn.ISFORMULA(R14)</f>
        <v>1</v>
      </c>
      <c r="Z14" s="109" t="b">
        <f t="shared" si="8"/>
        <v>1</v>
      </c>
      <c r="AA14" s="109" t="b">
        <f t="shared" si="8"/>
        <v>1</v>
      </c>
      <c r="AB14" s="109" t="b">
        <f t="shared" si="8"/>
        <v>1</v>
      </c>
      <c r="AC14" s="114"/>
      <c r="AD14" s="114"/>
      <c r="AF14" s="143" t="b">
        <f t="shared" ref="AF14:AF38" si="9">_xlfn.ISFORMULA(F14)</f>
        <v>1</v>
      </c>
      <c r="AG14" s="143" t="b">
        <f t="shared" ref="AG14:AG38" si="10">_xlfn.ISFORMULA(H14)</f>
        <v>0</v>
      </c>
      <c r="AH14" s="143" t="b">
        <f t="shared" ref="AH14:AH38" si="11">_xlfn.ISFORMULA(N14)</f>
        <v>0</v>
      </c>
      <c r="AI14" s="143" t="b">
        <f t="shared" ref="AI14:AL38" si="12">_xlfn.ISFORMULA(R14)</f>
        <v>1</v>
      </c>
      <c r="AJ14" s="143" t="b">
        <f t="shared" si="12"/>
        <v>1</v>
      </c>
      <c r="AK14" s="143" t="b">
        <f t="shared" si="12"/>
        <v>1</v>
      </c>
      <c r="AL14" s="143" t="b">
        <f t="shared" si="12"/>
        <v>1</v>
      </c>
      <c r="AM14" s="114"/>
      <c r="AN14" s="114"/>
      <c r="AO14" s="114"/>
      <c r="AP14" s="114"/>
      <c r="AQ14" s="114"/>
      <c r="AR14" s="135"/>
      <c r="AS14" s="135"/>
      <c r="AT14" s="135"/>
      <c r="AU14" s="135"/>
      <c r="AV14" s="135"/>
      <c r="AW14" s="135"/>
      <c r="AX14" s="135"/>
      <c r="AY14" s="135"/>
    </row>
    <row r="15" spans="1:51" s="7" customFormat="1" ht="21.95" customHeight="1" x14ac:dyDescent="0.2">
      <c r="A15" s="2"/>
      <c r="B15" s="24">
        <v>3</v>
      </c>
      <c r="C15" s="161"/>
      <c r="D15" s="162"/>
      <c r="E15" s="24"/>
      <c r="F15" s="27">
        <f t="shared" si="5"/>
        <v>0</v>
      </c>
      <c r="G15" s="49"/>
      <c r="H15" s="163"/>
      <c r="I15" s="164"/>
      <c r="J15" s="192"/>
      <c r="K15" s="193"/>
      <c r="L15" s="194"/>
      <c r="M15" s="194"/>
      <c r="N15" s="34"/>
      <c r="O15" s="51"/>
      <c r="P15" s="53"/>
      <c r="Q15" s="53"/>
      <c r="R15" s="106">
        <f t="shared" si="6"/>
        <v>0</v>
      </c>
      <c r="S15" s="29">
        <f t="shared" si="0"/>
        <v>0</v>
      </c>
      <c r="T15" s="22" t="str">
        <f t="shared" si="1"/>
        <v xml:space="preserve"> </v>
      </c>
      <c r="U15" s="35" t="str">
        <f t="shared" si="2"/>
        <v xml:space="preserve">  </v>
      </c>
      <c r="V15" s="109" t="b">
        <f t="shared" si="3"/>
        <v>1</v>
      </c>
      <c r="W15" s="109" t="b">
        <f t="shared" si="4"/>
        <v>0</v>
      </c>
      <c r="X15" s="109" t="b">
        <f t="shared" si="7"/>
        <v>0</v>
      </c>
      <c r="Y15" s="109" t="b">
        <f t="shared" si="8"/>
        <v>1</v>
      </c>
      <c r="Z15" s="109" t="b">
        <f t="shared" si="8"/>
        <v>1</v>
      </c>
      <c r="AA15" s="109" t="b">
        <f t="shared" si="8"/>
        <v>1</v>
      </c>
      <c r="AB15" s="109" t="b">
        <f t="shared" si="8"/>
        <v>1</v>
      </c>
      <c r="AC15" s="114"/>
      <c r="AD15" s="114"/>
      <c r="AF15" s="143" t="b">
        <f t="shared" si="9"/>
        <v>1</v>
      </c>
      <c r="AG15" s="143" t="b">
        <f t="shared" si="10"/>
        <v>0</v>
      </c>
      <c r="AH15" s="143" t="b">
        <f t="shared" si="11"/>
        <v>0</v>
      </c>
      <c r="AI15" s="143" t="b">
        <f t="shared" si="12"/>
        <v>1</v>
      </c>
      <c r="AJ15" s="143" t="b">
        <f t="shared" si="12"/>
        <v>1</v>
      </c>
      <c r="AK15" s="143" t="b">
        <f t="shared" si="12"/>
        <v>1</v>
      </c>
      <c r="AL15" s="143" t="b">
        <f t="shared" si="12"/>
        <v>1</v>
      </c>
      <c r="AM15" s="114"/>
      <c r="AN15" s="114"/>
      <c r="AO15" s="114"/>
      <c r="AP15" s="114"/>
      <c r="AQ15" s="114"/>
      <c r="AR15" s="135"/>
      <c r="AS15" s="135"/>
      <c r="AT15" s="135"/>
      <c r="AU15" s="135"/>
      <c r="AV15" s="135"/>
      <c r="AW15" s="135"/>
      <c r="AX15" s="135"/>
      <c r="AY15" s="135"/>
    </row>
    <row r="16" spans="1:51" s="7" customFormat="1" ht="21.95" customHeight="1" x14ac:dyDescent="0.2">
      <c r="A16" s="2"/>
      <c r="B16" s="24">
        <v>4</v>
      </c>
      <c r="C16" s="161"/>
      <c r="D16" s="162"/>
      <c r="E16" s="24"/>
      <c r="F16" s="27">
        <f t="shared" si="5"/>
        <v>0</v>
      </c>
      <c r="G16" s="49"/>
      <c r="H16" s="163"/>
      <c r="I16" s="164"/>
      <c r="J16" s="192"/>
      <c r="K16" s="193"/>
      <c r="L16" s="194"/>
      <c r="M16" s="194"/>
      <c r="N16" s="34"/>
      <c r="O16" s="51"/>
      <c r="P16" s="53"/>
      <c r="Q16" s="53"/>
      <c r="R16" s="106">
        <f t="shared" si="6"/>
        <v>0</v>
      </c>
      <c r="S16" s="29">
        <f t="shared" si="0"/>
        <v>0</v>
      </c>
      <c r="T16" s="22" t="str">
        <f t="shared" si="1"/>
        <v xml:space="preserve"> </v>
      </c>
      <c r="U16" s="35" t="str">
        <f t="shared" si="2"/>
        <v xml:space="preserve">  </v>
      </c>
      <c r="V16" s="109" t="b">
        <f t="shared" si="3"/>
        <v>1</v>
      </c>
      <c r="W16" s="109" t="b">
        <f t="shared" si="4"/>
        <v>0</v>
      </c>
      <c r="X16" s="109" t="b">
        <f t="shared" si="7"/>
        <v>0</v>
      </c>
      <c r="Y16" s="109" t="b">
        <f t="shared" si="8"/>
        <v>1</v>
      </c>
      <c r="Z16" s="109" t="b">
        <f t="shared" si="8"/>
        <v>1</v>
      </c>
      <c r="AA16" s="109" t="b">
        <f t="shared" si="8"/>
        <v>1</v>
      </c>
      <c r="AB16" s="109" t="b">
        <f t="shared" si="8"/>
        <v>1</v>
      </c>
      <c r="AC16" s="114"/>
      <c r="AD16" s="114"/>
      <c r="AF16" s="143" t="b">
        <f t="shared" si="9"/>
        <v>1</v>
      </c>
      <c r="AG16" s="143" t="b">
        <f t="shared" si="10"/>
        <v>0</v>
      </c>
      <c r="AH16" s="143" t="b">
        <f t="shared" si="11"/>
        <v>0</v>
      </c>
      <c r="AI16" s="143" t="b">
        <f t="shared" si="12"/>
        <v>1</v>
      </c>
      <c r="AJ16" s="143" t="b">
        <f t="shared" si="12"/>
        <v>1</v>
      </c>
      <c r="AK16" s="143" t="b">
        <f t="shared" si="12"/>
        <v>1</v>
      </c>
      <c r="AL16" s="143" t="b">
        <f t="shared" si="12"/>
        <v>1</v>
      </c>
      <c r="AM16" s="114"/>
      <c r="AN16" s="114"/>
      <c r="AO16" s="114"/>
      <c r="AP16" s="114"/>
      <c r="AQ16" s="114"/>
      <c r="AR16" s="135"/>
      <c r="AS16" s="135"/>
      <c r="AT16" s="135"/>
      <c r="AU16" s="135"/>
      <c r="AV16" s="135"/>
      <c r="AW16" s="135"/>
      <c r="AX16" s="135"/>
      <c r="AY16" s="135"/>
    </row>
    <row r="17" spans="1:51" s="7" customFormat="1" ht="21.95" customHeight="1" x14ac:dyDescent="0.2">
      <c r="A17" s="2"/>
      <c r="B17" s="24">
        <v>5</v>
      </c>
      <c r="C17" s="161"/>
      <c r="D17" s="162"/>
      <c r="E17" s="24"/>
      <c r="F17" s="27">
        <f t="shared" si="5"/>
        <v>0</v>
      </c>
      <c r="G17" s="49"/>
      <c r="H17" s="163"/>
      <c r="I17" s="164"/>
      <c r="J17" s="192"/>
      <c r="K17" s="193"/>
      <c r="L17" s="194"/>
      <c r="M17" s="194"/>
      <c r="N17" s="34"/>
      <c r="O17" s="51"/>
      <c r="P17" s="53"/>
      <c r="Q17" s="53"/>
      <c r="R17" s="106">
        <f t="shared" si="6"/>
        <v>0</v>
      </c>
      <c r="S17" s="29">
        <f t="shared" si="0"/>
        <v>0</v>
      </c>
      <c r="T17" s="22" t="str">
        <f t="shared" si="1"/>
        <v xml:space="preserve"> </v>
      </c>
      <c r="U17" s="35" t="str">
        <f t="shared" si="2"/>
        <v xml:space="preserve">  </v>
      </c>
      <c r="V17" s="109" t="b">
        <f t="shared" si="3"/>
        <v>1</v>
      </c>
      <c r="W17" s="109" t="b">
        <f t="shared" si="4"/>
        <v>0</v>
      </c>
      <c r="X17" s="109" t="b">
        <f t="shared" si="7"/>
        <v>0</v>
      </c>
      <c r="Y17" s="109" t="b">
        <f t="shared" si="8"/>
        <v>1</v>
      </c>
      <c r="Z17" s="109" t="b">
        <f t="shared" si="8"/>
        <v>1</v>
      </c>
      <c r="AA17" s="109" t="b">
        <f t="shared" si="8"/>
        <v>1</v>
      </c>
      <c r="AB17" s="109" t="b">
        <f t="shared" si="8"/>
        <v>1</v>
      </c>
      <c r="AC17" s="114"/>
      <c r="AD17" s="114"/>
      <c r="AF17" s="143" t="b">
        <f t="shared" si="9"/>
        <v>1</v>
      </c>
      <c r="AG17" s="143" t="b">
        <f t="shared" si="10"/>
        <v>0</v>
      </c>
      <c r="AH17" s="143" t="b">
        <f t="shared" si="11"/>
        <v>0</v>
      </c>
      <c r="AI17" s="143" t="b">
        <f t="shared" si="12"/>
        <v>1</v>
      </c>
      <c r="AJ17" s="143" t="b">
        <f t="shared" si="12"/>
        <v>1</v>
      </c>
      <c r="AK17" s="143" t="b">
        <f t="shared" si="12"/>
        <v>1</v>
      </c>
      <c r="AL17" s="143" t="b">
        <f t="shared" si="12"/>
        <v>1</v>
      </c>
      <c r="AM17" s="114"/>
      <c r="AN17" s="114"/>
      <c r="AO17" s="114"/>
      <c r="AP17" s="114"/>
      <c r="AQ17" s="114"/>
      <c r="AR17" s="135"/>
      <c r="AS17" s="135"/>
      <c r="AT17" s="135"/>
      <c r="AU17" s="135"/>
      <c r="AV17" s="135"/>
      <c r="AW17" s="135"/>
      <c r="AX17" s="135"/>
      <c r="AY17" s="135"/>
    </row>
    <row r="18" spans="1:51" s="7" customFormat="1" ht="21.95" customHeight="1" x14ac:dyDescent="0.2">
      <c r="A18" s="2"/>
      <c r="B18" s="24">
        <v>6</v>
      </c>
      <c r="C18" s="161"/>
      <c r="D18" s="162"/>
      <c r="E18" s="24"/>
      <c r="F18" s="27">
        <f t="shared" si="5"/>
        <v>0</v>
      </c>
      <c r="G18" s="49"/>
      <c r="H18" s="163">
        <f t="shared" ref="H18:H38" si="13">L17</f>
        <v>0</v>
      </c>
      <c r="I18" s="164"/>
      <c r="J18" s="192"/>
      <c r="K18" s="193"/>
      <c r="L18" s="194"/>
      <c r="M18" s="194"/>
      <c r="N18" s="34" t="b">
        <f t="shared" ref="N18:N38" si="14">IF(L18&gt;0,(H18+J18-L18))</f>
        <v>0</v>
      </c>
      <c r="O18" s="51"/>
      <c r="P18" s="53"/>
      <c r="Q18" s="53"/>
      <c r="R18" s="106">
        <f t="shared" si="6"/>
        <v>0</v>
      </c>
      <c r="S18" s="29">
        <f t="shared" si="0"/>
        <v>0</v>
      </c>
      <c r="T18" s="22" t="str">
        <f t="shared" si="1"/>
        <v xml:space="preserve"> </v>
      </c>
      <c r="U18" s="35" t="str">
        <f t="shared" si="2"/>
        <v xml:space="preserve">  </v>
      </c>
      <c r="V18" s="109" t="b">
        <f t="shared" si="3"/>
        <v>1</v>
      </c>
      <c r="W18" s="109" t="b">
        <f t="shared" si="4"/>
        <v>1</v>
      </c>
      <c r="X18" s="109" t="b">
        <f t="shared" si="7"/>
        <v>1</v>
      </c>
      <c r="Y18" s="109" t="b">
        <f t="shared" si="8"/>
        <v>1</v>
      </c>
      <c r="Z18" s="109" t="b">
        <f t="shared" si="8"/>
        <v>1</v>
      </c>
      <c r="AA18" s="109" t="b">
        <f t="shared" si="8"/>
        <v>1</v>
      </c>
      <c r="AB18" s="109" t="b">
        <f t="shared" si="8"/>
        <v>1</v>
      </c>
      <c r="AC18" s="114"/>
      <c r="AD18" s="114"/>
      <c r="AF18" s="143" t="b">
        <f t="shared" si="9"/>
        <v>1</v>
      </c>
      <c r="AG18" s="143" t="b">
        <f t="shared" si="10"/>
        <v>1</v>
      </c>
      <c r="AH18" s="143" t="b">
        <f t="shared" si="11"/>
        <v>1</v>
      </c>
      <c r="AI18" s="143" t="b">
        <f t="shared" si="12"/>
        <v>1</v>
      </c>
      <c r="AJ18" s="143" t="b">
        <f t="shared" si="12"/>
        <v>1</v>
      </c>
      <c r="AK18" s="143" t="b">
        <f t="shared" si="12"/>
        <v>1</v>
      </c>
      <c r="AL18" s="143" t="b">
        <f t="shared" si="12"/>
        <v>1</v>
      </c>
      <c r="AM18" s="114"/>
      <c r="AN18" s="114"/>
      <c r="AO18" s="114"/>
      <c r="AP18" s="114"/>
      <c r="AQ18" s="114"/>
      <c r="AR18" s="135"/>
      <c r="AS18" s="135"/>
      <c r="AT18" s="135"/>
      <c r="AU18" s="135"/>
      <c r="AV18" s="135"/>
      <c r="AW18" s="135"/>
      <c r="AX18" s="135"/>
      <c r="AY18" s="135"/>
    </row>
    <row r="19" spans="1:51" s="7" customFormat="1" ht="21.95" customHeight="1" x14ac:dyDescent="0.2">
      <c r="A19" s="2"/>
      <c r="B19" s="24">
        <v>7</v>
      </c>
      <c r="C19" s="161"/>
      <c r="D19" s="162"/>
      <c r="E19" s="24"/>
      <c r="F19" s="27">
        <f t="shared" si="5"/>
        <v>0</v>
      </c>
      <c r="G19" s="49"/>
      <c r="H19" s="163">
        <f t="shared" si="13"/>
        <v>0</v>
      </c>
      <c r="I19" s="164"/>
      <c r="J19" s="192"/>
      <c r="K19" s="193"/>
      <c r="L19" s="194"/>
      <c r="M19" s="194"/>
      <c r="N19" s="34" t="b">
        <f t="shared" si="14"/>
        <v>0</v>
      </c>
      <c r="O19" s="51"/>
      <c r="P19" s="53"/>
      <c r="Q19" s="53"/>
      <c r="R19" s="106">
        <f t="shared" si="6"/>
        <v>0</v>
      </c>
      <c r="S19" s="29">
        <f t="shared" si="0"/>
        <v>0</v>
      </c>
      <c r="T19" s="22" t="str">
        <f t="shared" si="1"/>
        <v xml:space="preserve"> </v>
      </c>
      <c r="U19" s="35" t="str">
        <f t="shared" si="2"/>
        <v xml:space="preserve">  </v>
      </c>
      <c r="V19" s="109" t="b">
        <f t="shared" si="3"/>
        <v>1</v>
      </c>
      <c r="W19" s="109" t="b">
        <f t="shared" si="4"/>
        <v>1</v>
      </c>
      <c r="X19" s="109" t="b">
        <f t="shared" si="7"/>
        <v>1</v>
      </c>
      <c r="Y19" s="109" t="b">
        <f t="shared" si="8"/>
        <v>1</v>
      </c>
      <c r="Z19" s="109" t="b">
        <f t="shared" si="8"/>
        <v>1</v>
      </c>
      <c r="AA19" s="109" t="b">
        <f t="shared" si="8"/>
        <v>1</v>
      </c>
      <c r="AB19" s="109" t="b">
        <f t="shared" si="8"/>
        <v>1</v>
      </c>
      <c r="AC19" s="114"/>
      <c r="AD19" s="114"/>
      <c r="AF19" s="143" t="b">
        <f t="shared" si="9"/>
        <v>1</v>
      </c>
      <c r="AG19" s="143" t="b">
        <f t="shared" si="10"/>
        <v>1</v>
      </c>
      <c r="AH19" s="143" t="b">
        <f t="shared" si="11"/>
        <v>1</v>
      </c>
      <c r="AI19" s="143" t="b">
        <f t="shared" si="12"/>
        <v>1</v>
      </c>
      <c r="AJ19" s="143" t="b">
        <f t="shared" si="12"/>
        <v>1</v>
      </c>
      <c r="AK19" s="143" t="b">
        <f t="shared" si="12"/>
        <v>1</v>
      </c>
      <c r="AL19" s="143" t="b">
        <f t="shared" si="12"/>
        <v>1</v>
      </c>
      <c r="AM19" s="114"/>
      <c r="AN19" s="114"/>
      <c r="AO19" s="114"/>
      <c r="AP19" s="114"/>
      <c r="AQ19" s="114"/>
      <c r="AR19" s="135"/>
      <c r="AS19" s="135"/>
      <c r="AT19" s="135"/>
      <c r="AU19" s="135"/>
      <c r="AV19" s="135"/>
      <c r="AW19" s="135"/>
      <c r="AX19" s="135"/>
      <c r="AY19" s="135"/>
    </row>
    <row r="20" spans="1:51" s="7" customFormat="1" ht="21.95" customHeight="1" x14ac:dyDescent="0.2">
      <c r="A20" s="2"/>
      <c r="B20" s="24">
        <v>8</v>
      </c>
      <c r="C20" s="161"/>
      <c r="D20" s="162"/>
      <c r="E20" s="24"/>
      <c r="F20" s="27">
        <f t="shared" si="5"/>
        <v>0</v>
      </c>
      <c r="G20" s="49"/>
      <c r="H20" s="163">
        <f t="shared" si="13"/>
        <v>0</v>
      </c>
      <c r="I20" s="164"/>
      <c r="J20" s="192"/>
      <c r="K20" s="193"/>
      <c r="L20" s="194"/>
      <c r="M20" s="194"/>
      <c r="N20" s="34" t="b">
        <f t="shared" si="14"/>
        <v>0</v>
      </c>
      <c r="O20" s="51"/>
      <c r="P20" s="53"/>
      <c r="Q20" s="53"/>
      <c r="R20" s="106">
        <f t="shared" si="6"/>
        <v>0</v>
      </c>
      <c r="S20" s="29">
        <f t="shared" si="0"/>
        <v>0</v>
      </c>
      <c r="T20" s="22" t="str">
        <f t="shared" si="1"/>
        <v xml:space="preserve"> </v>
      </c>
      <c r="U20" s="35" t="str">
        <f t="shared" si="2"/>
        <v xml:space="preserve">  </v>
      </c>
      <c r="V20" s="109" t="b">
        <f t="shared" si="3"/>
        <v>1</v>
      </c>
      <c r="W20" s="109" t="b">
        <f t="shared" si="4"/>
        <v>1</v>
      </c>
      <c r="X20" s="109" t="b">
        <f t="shared" si="7"/>
        <v>1</v>
      </c>
      <c r="Y20" s="109" t="b">
        <f t="shared" si="8"/>
        <v>1</v>
      </c>
      <c r="Z20" s="109" t="b">
        <f t="shared" si="8"/>
        <v>1</v>
      </c>
      <c r="AA20" s="109" t="b">
        <f t="shared" si="8"/>
        <v>1</v>
      </c>
      <c r="AB20" s="109" t="b">
        <f t="shared" si="8"/>
        <v>1</v>
      </c>
      <c r="AC20" s="114"/>
      <c r="AD20" s="114"/>
      <c r="AF20" s="143" t="b">
        <f t="shared" si="9"/>
        <v>1</v>
      </c>
      <c r="AG20" s="143" t="b">
        <f t="shared" si="10"/>
        <v>1</v>
      </c>
      <c r="AH20" s="143" t="b">
        <f t="shared" si="11"/>
        <v>1</v>
      </c>
      <c r="AI20" s="143" t="b">
        <f t="shared" si="12"/>
        <v>1</v>
      </c>
      <c r="AJ20" s="143" t="b">
        <f t="shared" si="12"/>
        <v>1</v>
      </c>
      <c r="AK20" s="143" t="b">
        <f t="shared" si="12"/>
        <v>1</v>
      </c>
      <c r="AL20" s="143" t="b">
        <f t="shared" si="12"/>
        <v>1</v>
      </c>
      <c r="AM20" s="114"/>
      <c r="AN20" s="114"/>
      <c r="AO20" s="114"/>
      <c r="AP20" s="114"/>
      <c r="AQ20" s="114"/>
      <c r="AR20" s="135"/>
      <c r="AS20" s="135"/>
      <c r="AT20" s="135"/>
      <c r="AU20" s="135"/>
      <c r="AV20" s="135"/>
      <c r="AW20" s="135"/>
      <c r="AX20" s="135"/>
      <c r="AY20" s="135"/>
    </row>
    <row r="21" spans="1:51" s="7" customFormat="1" ht="21.95" customHeight="1" x14ac:dyDescent="0.2">
      <c r="A21" s="2"/>
      <c r="B21" s="24">
        <v>9</v>
      </c>
      <c r="C21" s="161"/>
      <c r="D21" s="162"/>
      <c r="E21" s="24"/>
      <c r="F21" s="27">
        <f t="shared" si="5"/>
        <v>0</v>
      </c>
      <c r="G21" s="49"/>
      <c r="H21" s="163">
        <f t="shared" si="13"/>
        <v>0</v>
      </c>
      <c r="I21" s="164"/>
      <c r="J21" s="192"/>
      <c r="K21" s="193"/>
      <c r="L21" s="194"/>
      <c r="M21" s="194"/>
      <c r="N21" s="34" t="b">
        <f t="shared" si="14"/>
        <v>0</v>
      </c>
      <c r="O21" s="51"/>
      <c r="P21" s="53"/>
      <c r="Q21" s="53"/>
      <c r="R21" s="106">
        <f t="shared" si="6"/>
        <v>0</v>
      </c>
      <c r="S21" s="29">
        <f t="shared" si="0"/>
        <v>0</v>
      </c>
      <c r="T21" s="22" t="str">
        <f t="shared" si="1"/>
        <v xml:space="preserve"> </v>
      </c>
      <c r="U21" s="35" t="str">
        <f t="shared" si="2"/>
        <v xml:space="preserve">  </v>
      </c>
      <c r="V21" s="109" t="b">
        <f t="shared" si="3"/>
        <v>1</v>
      </c>
      <c r="W21" s="109" t="b">
        <f t="shared" si="4"/>
        <v>1</v>
      </c>
      <c r="X21" s="109" t="b">
        <f t="shared" si="7"/>
        <v>1</v>
      </c>
      <c r="Y21" s="109" t="b">
        <f t="shared" si="8"/>
        <v>1</v>
      </c>
      <c r="Z21" s="109" t="b">
        <f t="shared" si="8"/>
        <v>1</v>
      </c>
      <c r="AA21" s="109" t="b">
        <f t="shared" si="8"/>
        <v>1</v>
      </c>
      <c r="AB21" s="109" t="b">
        <f t="shared" si="8"/>
        <v>1</v>
      </c>
      <c r="AC21" s="114"/>
      <c r="AD21" s="114"/>
      <c r="AF21" s="143" t="b">
        <f t="shared" si="9"/>
        <v>1</v>
      </c>
      <c r="AG21" s="143" t="b">
        <f t="shared" si="10"/>
        <v>1</v>
      </c>
      <c r="AH21" s="143" t="b">
        <f t="shared" si="11"/>
        <v>1</v>
      </c>
      <c r="AI21" s="143" t="b">
        <f t="shared" si="12"/>
        <v>1</v>
      </c>
      <c r="AJ21" s="143" t="b">
        <f t="shared" si="12"/>
        <v>1</v>
      </c>
      <c r="AK21" s="143" t="b">
        <f t="shared" si="12"/>
        <v>1</v>
      </c>
      <c r="AL21" s="143" t="b">
        <f t="shared" si="12"/>
        <v>1</v>
      </c>
      <c r="AM21" s="114"/>
      <c r="AN21" s="114"/>
      <c r="AO21" s="114"/>
      <c r="AP21" s="114"/>
      <c r="AQ21" s="114"/>
      <c r="AR21" s="135"/>
      <c r="AS21" s="135"/>
      <c r="AT21" s="135"/>
      <c r="AU21" s="135"/>
      <c r="AV21" s="135"/>
      <c r="AW21" s="135"/>
      <c r="AX21" s="135"/>
      <c r="AY21" s="135"/>
    </row>
    <row r="22" spans="1:51" s="7" customFormat="1" ht="21.95" customHeight="1" x14ac:dyDescent="0.2">
      <c r="A22" s="2"/>
      <c r="B22" s="24">
        <v>10</v>
      </c>
      <c r="C22" s="161"/>
      <c r="D22" s="162"/>
      <c r="E22" s="24"/>
      <c r="F22" s="27">
        <f t="shared" si="5"/>
        <v>0</v>
      </c>
      <c r="G22" s="49"/>
      <c r="H22" s="163">
        <f t="shared" si="13"/>
        <v>0</v>
      </c>
      <c r="I22" s="164"/>
      <c r="J22" s="192"/>
      <c r="K22" s="193"/>
      <c r="L22" s="194"/>
      <c r="M22" s="194"/>
      <c r="N22" s="34" t="b">
        <f t="shared" si="14"/>
        <v>0</v>
      </c>
      <c r="O22" s="51"/>
      <c r="P22" s="53"/>
      <c r="Q22" s="53"/>
      <c r="R22" s="106">
        <f t="shared" si="6"/>
        <v>0</v>
      </c>
      <c r="S22" s="29">
        <f t="shared" si="0"/>
        <v>0</v>
      </c>
      <c r="T22" s="22" t="str">
        <f t="shared" si="1"/>
        <v xml:space="preserve"> </v>
      </c>
      <c r="U22" s="35" t="str">
        <f t="shared" si="2"/>
        <v xml:space="preserve">  </v>
      </c>
      <c r="V22" s="109" t="b">
        <f t="shared" si="3"/>
        <v>1</v>
      </c>
      <c r="W22" s="109" t="b">
        <f t="shared" si="4"/>
        <v>1</v>
      </c>
      <c r="X22" s="109" t="b">
        <f t="shared" si="7"/>
        <v>1</v>
      </c>
      <c r="Y22" s="109" t="b">
        <f t="shared" si="8"/>
        <v>1</v>
      </c>
      <c r="Z22" s="109" t="b">
        <f t="shared" si="8"/>
        <v>1</v>
      </c>
      <c r="AA22" s="109" t="b">
        <f t="shared" si="8"/>
        <v>1</v>
      </c>
      <c r="AB22" s="109" t="b">
        <f t="shared" si="8"/>
        <v>1</v>
      </c>
      <c r="AC22" s="114"/>
      <c r="AD22" s="114"/>
      <c r="AF22" s="143" t="b">
        <f t="shared" si="9"/>
        <v>1</v>
      </c>
      <c r="AG22" s="143" t="b">
        <f t="shared" si="10"/>
        <v>1</v>
      </c>
      <c r="AH22" s="143" t="b">
        <f t="shared" si="11"/>
        <v>1</v>
      </c>
      <c r="AI22" s="143" t="b">
        <f t="shared" si="12"/>
        <v>1</v>
      </c>
      <c r="AJ22" s="143" t="b">
        <f t="shared" si="12"/>
        <v>1</v>
      </c>
      <c r="AK22" s="143" t="b">
        <f t="shared" si="12"/>
        <v>1</v>
      </c>
      <c r="AL22" s="143" t="b">
        <f t="shared" si="12"/>
        <v>1</v>
      </c>
      <c r="AM22" s="114"/>
      <c r="AN22" s="114"/>
      <c r="AO22" s="114"/>
      <c r="AP22" s="114"/>
      <c r="AQ22" s="114"/>
      <c r="AR22" s="135"/>
      <c r="AS22" s="135"/>
      <c r="AT22" s="135"/>
      <c r="AU22" s="135"/>
      <c r="AV22" s="135"/>
      <c r="AW22" s="135"/>
      <c r="AX22" s="135"/>
      <c r="AY22" s="135"/>
    </row>
    <row r="23" spans="1:51" s="7" customFormat="1" ht="21.95" customHeight="1" x14ac:dyDescent="0.2">
      <c r="A23" s="2"/>
      <c r="B23" s="24">
        <v>11</v>
      </c>
      <c r="C23" s="161"/>
      <c r="D23" s="162"/>
      <c r="E23" s="24"/>
      <c r="F23" s="27">
        <f t="shared" si="5"/>
        <v>0</v>
      </c>
      <c r="G23" s="49"/>
      <c r="H23" s="163">
        <f t="shared" si="13"/>
        <v>0</v>
      </c>
      <c r="I23" s="164"/>
      <c r="J23" s="192"/>
      <c r="K23" s="193"/>
      <c r="L23" s="194"/>
      <c r="M23" s="194"/>
      <c r="N23" s="34" t="b">
        <f t="shared" si="14"/>
        <v>0</v>
      </c>
      <c r="O23" s="51"/>
      <c r="P23" s="53"/>
      <c r="Q23" s="53"/>
      <c r="R23" s="106">
        <f t="shared" si="6"/>
        <v>0</v>
      </c>
      <c r="S23" s="29">
        <f t="shared" si="0"/>
        <v>0</v>
      </c>
      <c r="T23" s="22" t="str">
        <f t="shared" si="1"/>
        <v xml:space="preserve"> </v>
      </c>
      <c r="U23" s="35" t="str">
        <f t="shared" si="2"/>
        <v xml:space="preserve">  </v>
      </c>
      <c r="V23" s="109" t="b">
        <f t="shared" si="3"/>
        <v>1</v>
      </c>
      <c r="W23" s="109" t="b">
        <f t="shared" si="4"/>
        <v>1</v>
      </c>
      <c r="X23" s="109" t="b">
        <f t="shared" si="7"/>
        <v>1</v>
      </c>
      <c r="Y23" s="109" t="b">
        <f t="shared" si="8"/>
        <v>1</v>
      </c>
      <c r="Z23" s="109" t="b">
        <f t="shared" si="8"/>
        <v>1</v>
      </c>
      <c r="AA23" s="109" t="b">
        <f t="shared" si="8"/>
        <v>1</v>
      </c>
      <c r="AB23" s="109" t="b">
        <f t="shared" si="8"/>
        <v>1</v>
      </c>
      <c r="AC23" s="114"/>
      <c r="AD23" s="114"/>
      <c r="AF23" s="143" t="b">
        <f t="shared" si="9"/>
        <v>1</v>
      </c>
      <c r="AG23" s="143" t="b">
        <f t="shared" si="10"/>
        <v>1</v>
      </c>
      <c r="AH23" s="143" t="b">
        <f t="shared" si="11"/>
        <v>1</v>
      </c>
      <c r="AI23" s="143" t="b">
        <f t="shared" si="12"/>
        <v>1</v>
      </c>
      <c r="AJ23" s="143" t="b">
        <f t="shared" si="12"/>
        <v>1</v>
      </c>
      <c r="AK23" s="143" t="b">
        <f t="shared" si="12"/>
        <v>1</v>
      </c>
      <c r="AL23" s="143" t="b">
        <f t="shared" si="12"/>
        <v>1</v>
      </c>
      <c r="AM23" s="114"/>
      <c r="AN23" s="114"/>
      <c r="AO23" s="114"/>
      <c r="AP23" s="114"/>
      <c r="AQ23" s="114"/>
      <c r="AR23" s="135"/>
      <c r="AS23" s="135"/>
      <c r="AT23" s="135"/>
      <c r="AU23" s="135"/>
      <c r="AV23" s="135"/>
      <c r="AW23" s="135"/>
      <c r="AX23" s="135"/>
      <c r="AY23" s="135"/>
    </row>
    <row r="24" spans="1:51" s="7" customFormat="1" ht="21.95" customHeight="1" x14ac:dyDescent="0.2">
      <c r="A24" s="2"/>
      <c r="B24" s="24">
        <v>12</v>
      </c>
      <c r="C24" s="161"/>
      <c r="D24" s="162"/>
      <c r="E24" s="24"/>
      <c r="F24" s="27">
        <f t="shared" si="5"/>
        <v>0</v>
      </c>
      <c r="G24" s="49"/>
      <c r="H24" s="163">
        <f t="shared" si="13"/>
        <v>0</v>
      </c>
      <c r="I24" s="164"/>
      <c r="J24" s="192"/>
      <c r="K24" s="193"/>
      <c r="L24" s="194"/>
      <c r="M24" s="194"/>
      <c r="N24" s="34" t="b">
        <f t="shared" si="14"/>
        <v>0</v>
      </c>
      <c r="O24" s="51"/>
      <c r="P24" s="53"/>
      <c r="Q24" s="53"/>
      <c r="R24" s="106">
        <f t="shared" si="6"/>
        <v>0</v>
      </c>
      <c r="S24" s="29">
        <f t="shared" si="0"/>
        <v>0</v>
      </c>
      <c r="T24" s="22" t="str">
        <f t="shared" si="1"/>
        <v xml:space="preserve"> </v>
      </c>
      <c r="U24" s="35" t="str">
        <f t="shared" si="2"/>
        <v xml:space="preserve">  </v>
      </c>
      <c r="V24" s="109" t="b">
        <f t="shared" si="3"/>
        <v>1</v>
      </c>
      <c r="W24" s="109" t="b">
        <f t="shared" si="4"/>
        <v>1</v>
      </c>
      <c r="X24" s="109" t="b">
        <f t="shared" si="7"/>
        <v>1</v>
      </c>
      <c r="Y24" s="109" t="b">
        <f t="shared" si="8"/>
        <v>1</v>
      </c>
      <c r="Z24" s="109" t="b">
        <f t="shared" si="8"/>
        <v>1</v>
      </c>
      <c r="AA24" s="109" t="b">
        <f t="shared" si="8"/>
        <v>1</v>
      </c>
      <c r="AB24" s="109" t="b">
        <f t="shared" si="8"/>
        <v>1</v>
      </c>
      <c r="AC24" s="114"/>
      <c r="AD24" s="114"/>
      <c r="AF24" s="143" t="b">
        <f t="shared" si="9"/>
        <v>1</v>
      </c>
      <c r="AG24" s="143" t="b">
        <f t="shared" si="10"/>
        <v>1</v>
      </c>
      <c r="AH24" s="143" t="b">
        <f t="shared" si="11"/>
        <v>1</v>
      </c>
      <c r="AI24" s="143" t="b">
        <f t="shared" si="12"/>
        <v>1</v>
      </c>
      <c r="AJ24" s="143" t="b">
        <f t="shared" si="12"/>
        <v>1</v>
      </c>
      <c r="AK24" s="143" t="b">
        <f t="shared" si="12"/>
        <v>1</v>
      </c>
      <c r="AL24" s="143" t="b">
        <f t="shared" si="12"/>
        <v>1</v>
      </c>
      <c r="AM24" s="114"/>
      <c r="AN24" s="114"/>
      <c r="AO24" s="114"/>
      <c r="AP24" s="114"/>
      <c r="AQ24" s="114"/>
      <c r="AR24" s="135"/>
      <c r="AS24" s="135"/>
      <c r="AT24" s="135"/>
      <c r="AU24" s="135"/>
      <c r="AV24" s="135"/>
      <c r="AW24" s="135"/>
      <c r="AX24" s="135"/>
      <c r="AY24" s="135"/>
    </row>
    <row r="25" spans="1:51" s="7" customFormat="1" ht="21.95" customHeight="1" x14ac:dyDescent="0.2">
      <c r="A25" s="2"/>
      <c r="B25" s="24">
        <v>13</v>
      </c>
      <c r="C25" s="161"/>
      <c r="D25" s="162"/>
      <c r="E25" s="24"/>
      <c r="F25" s="27">
        <f t="shared" si="5"/>
        <v>0</v>
      </c>
      <c r="G25" s="49"/>
      <c r="H25" s="163">
        <f t="shared" si="13"/>
        <v>0</v>
      </c>
      <c r="I25" s="164"/>
      <c r="J25" s="192"/>
      <c r="K25" s="193"/>
      <c r="L25" s="194"/>
      <c r="M25" s="194"/>
      <c r="N25" s="34" t="b">
        <f t="shared" si="14"/>
        <v>0</v>
      </c>
      <c r="O25" s="51"/>
      <c r="P25" s="53"/>
      <c r="Q25" s="53"/>
      <c r="R25" s="106">
        <f t="shared" si="6"/>
        <v>0</v>
      </c>
      <c r="S25" s="29">
        <f t="shared" si="0"/>
        <v>0</v>
      </c>
      <c r="T25" s="22" t="str">
        <f t="shared" si="1"/>
        <v xml:space="preserve"> </v>
      </c>
      <c r="U25" s="35" t="str">
        <f>IFERROR((S25/R25)*1000, "  ")</f>
        <v xml:space="preserve">  </v>
      </c>
      <c r="V25" s="109" t="b">
        <f t="shared" si="3"/>
        <v>1</v>
      </c>
      <c r="W25" s="109" t="b">
        <f t="shared" si="4"/>
        <v>1</v>
      </c>
      <c r="X25" s="109" t="b">
        <f t="shared" si="7"/>
        <v>1</v>
      </c>
      <c r="Y25" s="109" t="b">
        <f t="shared" si="8"/>
        <v>1</v>
      </c>
      <c r="Z25" s="109" t="b">
        <f t="shared" si="8"/>
        <v>1</v>
      </c>
      <c r="AA25" s="109" t="b">
        <f t="shared" si="8"/>
        <v>1</v>
      </c>
      <c r="AB25" s="109" t="b">
        <f t="shared" si="8"/>
        <v>1</v>
      </c>
      <c r="AC25" s="114"/>
      <c r="AD25" s="114"/>
      <c r="AF25" s="143" t="b">
        <f t="shared" si="9"/>
        <v>1</v>
      </c>
      <c r="AG25" s="143" t="b">
        <f t="shared" si="10"/>
        <v>1</v>
      </c>
      <c r="AH25" s="143" t="b">
        <f t="shared" si="11"/>
        <v>1</v>
      </c>
      <c r="AI25" s="143" t="b">
        <f t="shared" si="12"/>
        <v>1</v>
      </c>
      <c r="AJ25" s="143" t="b">
        <f t="shared" si="12"/>
        <v>1</v>
      </c>
      <c r="AK25" s="143" t="b">
        <f t="shared" si="12"/>
        <v>1</v>
      </c>
      <c r="AL25" s="143" t="b">
        <f t="shared" si="12"/>
        <v>1</v>
      </c>
      <c r="AM25" s="114"/>
      <c r="AN25" s="114"/>
      <c r="AO25" s="114"/>
      <c r="AP25" s="114"/>
      <c r="AQ25" s="114"/>
      <c r="AR25" s="135"/>
      <c r="AS25" s="135"/>
      <c r="AT25" s="135"/>
      <c r="AU25" s="135"/>
      <c r="AV25" s="135"/>
      <c r="AW25" s="135"/>
      <c r="AX25" s="135"/>
      <c r="AY25" s="135"/>
    </row>
    <row r="26" spans="1:51" s="7" customFormat="1" ht="21.95" customHeight="1" x14ac:dyDescent="0.2">
      <c r="A26" s="2"/>
      <c r="B26" s="24">
        <v>14</v>
      </c>
      <c r="C26" s="161"/>
      <c r="D26" s="162"/>
      <c r="E26" s="24"/>
      <c r="F26" s="27">
        <f t="shared" si="5"/>
        <v>0</v>
      </c>
      <c r="G26" s="49"/>
      <c r="H26" s="163">
        <f t="shared" si="13"/>
        <v>0</v>
      </c>
      <c r="I26" s="164"/>
      <c r="J26" s="192"/>
      <c r="K26" s="193"/>
      <c r="L26" s="194"/>
      <c r="M26" s="194"/>
      <c r="N26" s="34" t="b">
        <f t="shared" si="14"/>
        <v>0</v>
      </c>
      <c r="O26" s="51"/>
      <c r="P26" s="53"/>
      <c r="Q26" s="53"/>
      <c r="R26" s="106">
        <f t="shared" si="6"/>
        <v>0</v>
      </c>
      <c r="S26" s="29">
        <f t="shared" si="0"/>
        <v>0</v>
      </c>
      <c r="T26" s="22" t="str">
        <f t="shared" si="1"/>
        <v xml:space="preserve"> </v>
      </c>
      <c r="U26" s="35" t="str">
        <f t="shared" ref="U26:U38" si="15">IFERROR((S26/R26)*1000, "  ")</f>
        <v xml:space="preserve">  </v>
      </c>
      <c r="V26" s="109" t="b">
        <f t="shared" si="3"/>
        <v>1</v>
      </c>
      <c r="W26" s="109" t="b">
        <f t="shared" si="4"/>
        <v>1</v>
      </c>
      <c r="X26" s="109" t="b">
        <f t="shared" si="7"/>
        <v>1</v>
      </c>
      <c r="Y26" s="109" t="b">
        <f t="shared" si="8"/>
        <v>1</v>
      </c>
      <c r="Z26" s="109" t="b">
        <f t="shared" si="8"/>
        <v>1</v>
      </c>
      <c r="AA26" s="109" t="b">
        <f t="shared" si="8"/>
        <v>1</v>
      </c>
      <c r="AB26" s="109" t="b">
        <f t="shared" si="8"/>
        <v>1</v>
      </c>
      <c r="AC26" s="114"/>
      <c r="AD26" s="114"/>
      <c r="AF26" s="143" t="b">
        <f t="shared" si="9"/>
        <v>1</v>
      </c>
      <c r="AG26" s="143" t="b">
        <f t="shared" si="10"/>
        <v>1</v>
      </c>
      <c r="AH26" s="143" t="b">
        <f t="shared" si="11"/>
        <v>1</v>
      </c>
      <c r="AI26" s="143" t="b">
        <f t="shared" si="12"/>
        <v>1</v>
      </c>
      <c r="AJ26" s="143" t="b">
        <f t="shared" si="12"/>
        <v>1</v>
      </c>
      <c r="AK26" s="143" t="b">
        <f t="shared" si="12"/>
        <v>1</v>
      </c>
      <c r="AL26" s="143" t="b">
        <f t="shared" si="12"/>
        <v>1</v>
      </c>
      <c r="AM26" s="114"/>
      <c r="AN26" s="114"/>
      <c r="AO26" s="114"/>
      <c r="AP26" s="114"/>
      <c r="AQ26" s="114"/>
      <c r="AR26" s="135"/>
      <c r="AS26" s="135"/>
      <c r="AT26" s="135"/>
      <c r="AU26" s="135"/>
      <c r="AV26" s="135"/>
      <c r="AW26" s="135"/>
      <c r="AX26" s="135"/>
      <c r="AY26" s="135"/>
    </row>
    <row r="27" spans="1:51" s="7" customFormat="1" ht="21.95" customHeight="1" x14ac:dyDescent="0.2">
      <c r="A27" s="2"/>
      <c r="B27" s="24">
        <v>15</v>
      </c>
      <c r="C27" s="161"/>
      <c r="D27" s="162"/>
      <c r="E27" s="24"/>
      <c r="F27" s="27">
        <f t="shared" si="5"/>
        <v>0</v>
      </c>
      <c r="G27" s="49"/>
      <c r="H27" s="163">
        <f t="shared" si="13"/>
        <v>0</v>
      </c>
      <c r="I27" s="164"/>
      <c r="J27" s="192"/>
      <c r="K27" s="193"/>
      <c r="L27" s="194"/>
      <c r="M27" s="194"/>
      <c r="N27" s="34" t="b">
        <f t="shared" si="14"/>
        <v>0</v>
      </c>
      <c r="O27" s="51"/>
      <c r="P27" s="53"/>
      <c r="Q27" s="53"/>
      <c r="R27" s="106">
        <f t="shared" si="6"/>
        <v>0</v>
      </c>
      <c r="S27" s="29">
        <f t="shared" si="0"/>
        <v>0</v>
      </c>
      <c r="T27" s="22" t="str">
        <f t="shared" si="1"/>
        <v xml:space="preserve"> </v>
      </c>
      <c r="U27" s="35" t="str">
        <f t="shared" si="15"/>
        <v xml:space="preserve">  </v>
      </c>
      <c r="V27" s="109" t="b">
        <f t="shared" si="3"/>
        <v>1</v>
      </c>
      <c r="W27" s="109" t="b">
        <f t="shared" si="4"/>
        <v>1</v>
      </c>
      <c r="X27" s="109" t="b">
        <f t="shared" si="7"/>
        <v>1</v>
      </c>
      <c r="Y27" s="109" t="b">
        <f t="shared" si="8"/>
        <v>1</v>
      </c>
      <c r="Z27" s="109" t="b">
        <f t="shared" si="8"/>
        <v>1</v>
      </c>
      <c r="AA27" s="109" t="b">
        <f t="shared" si="8"/>
        <v>1</v>
      </c>
      <c r="AB27" s="109" t="b">
        <f t="shared" si="8"/>
        <v>1</v>
      </c>
      <c r="AC27" s="114"/>
      <c r="AD27" s="114"/>
      <c r="AF27" s="143" t="b">
        <f t="shared" si="9"/>
        <v>1</v>
      </c>
      <c r="AG27" s="143" t="b">
        <f t="shared" si="10"/>
        <v>1</v>
      </c>
      <c r="AH27" s="143" t="b">
        <f t="shared" si="11"/>
        <v>1</v>
      </c>
      <c r="AI27" s="143" t="b">
        <f t="shared" si="12"/>
        <v>1</v>
      </c>
      <c r="AJ27" s="143" t="b">
        <f t="shared" si="12"/>
        <v>1</v>
      </c>
      <c r="AK27" s="143" t="b">
        <f t="shared" si="12"/>
        <v>1</v>
      </c>
      <c r="AL27" s="143" t="b">
        <f t="shared" si="12"/>
        <v>1</v>
      </c>
      <c r="AM27" s="114"/>
      <c r="AN27" s="114"/>
      <c r="AO27" s="114"/>
      <c r="AP27" s="114"/>
      <c r="AQ27" s="114"/>
      <c r="AR27" s="135"/>
      <c r="AS27" s="135"/>
      <c r="AT27" s="135"/>
      <c r="AU27" s="135"/>
      <c r="AV27" s="135"/>
      <c r="AW27" s="135"/>
      <c r="AX27" s="135"/>
      <c r="AY27" s="135"/>
    </row>
    <row r="28" spans="1:51" s="7" customFormat="1" ht="21.95" customHeight="1" x14ac:dyDescent="0.2">
      <c r="A28" s="2"/>
      <c r="B28" s="24">
        <v>16</v>
      </c>
      <c r="C28" s="161"/>
      <c r="D28" s="162"/>
      <c r="E28" s="24"/>
      <c r="F28" s="27">
        <f t="shared" si="5"/>
        <v>0</v>
      </c>
      <c r="G28" s="49"/>
      <c r="H28" s="163">
        <f t="shared" si="13"/>
        <v>0</v>
      </c>
      <c r="I28" s="164"/>
      <c r="J28" s="192"/>
      <c r="K28" s="193"/>
      <c r="L28" s="194"/>
      <c r="M28" s="194"/>
      <c r="N28" s="34" t="b">
        <f t="shared" si="14"/>
        <v>0</v>
      </c>
      <c r="O28" s="51"/>
      <c r="P28" s="53"/>
      <c r="Q28" s="53"/>
      <c r="R28" s="106">
        <f t="shared" si="6"/>
        <v>0</v>
      </c>
      <c r="S28" s="29">
        <f t="shared" si="0"/>
        <v>0</v>
      </c>
      <c r="T28" s="22" t="str">
        <f t="shared" si="1"/>
        <v xml:space="preserve"> </v>
      </c>
      <c r="U28" s="35" t="str">
        <f t="shared" si="15"/>
        <v xml:space="preserve">  </v>
      </c>
      <c r="V28" s="109" t="b">
        <f t="shared" si="3"/>
        <v>1</v>
      </c>
      <c r="W28" s="109" t="b">
        <f t="shared" si="4"/>
        <v>1</v>
      </c>
      <c r="X28" s="109" t="b">
        <f t="shared" si="7"/>
        <v>1</v>
      </c>
      <c r="Y28" s="109" t="b">
        <f t="shared" si="8"/>
        <v>1</v>
      </c>
      <c r="Z28" s="109" t="b">
        <f t="shared" si="8"/>
        <v>1</v>
      </c>
      <c r="AA28" s="109" t="b">
        <f t="shared" si="8"/>
        <v>1</v>
      </c>
      <c r="AB28" s="109" t="b">
        <f t="shared" si="8"/>
        <v>1</v>
      </c>
      <c r="AC28" s="114"/>
      <c r="AD28" s="114"/>
      <c r="AF28" s="143" t="b">
        <f t="shared" si="9"/>
        <v>1</v>
      </c>
      <c r="AG28" s="143" t="b">
        <f t="shared" si="10"/>
        <v>1</v>
      </c>
      <c r="AH28" s="143" t="b">
        <f t="shared" si="11"/>
        <v>1</v>
      </c>
      <c r="AI28" s="143" t="b">
        <f t="shared" si="12"/>
        <v>1</v>
      </c>
      <c r="AJ28" s="143" t="b">
        <f t="shared" si="12"/>
        <v>1</v>
      </c>
      <c r="AK28" s="143" t="b">
        <f t="shared" si="12"/>
        <v>1</v>
      </c>
      <c r="AL28" s="143" t="b">
        <f t="shared" si="12"/>
        <v>1</v>
      </c>
      <c r="AM28" s="114"/>
      <c r="AN28" s="114"/>
      <c r="AO28" s="114"/>
      <c r="AP28" s="114"/>
      <c r="AQ28" s="114"/>
      <c r="AR28" s="135"/>
      <c r="AS28" s="135"/>
      <c r="AT28" s="135"/>
      <c r="AU28" s="135"/>
      <c r="AV28" s="135"/>
      <c r="AW28" s="135"/>
      <c r="AX28" s="135"/>
      <c r="AY28" s="135"/>
    </row>
    <row r="29" spans="1:51" s="7" customFormat="1" ht="21.95" customHeight="1" x14ac:dyDescent="0.2">
      <c r="A29" s="2"/>
      <c r="B29" s="24">
        <v>17</v>
      </c>
      <c r="C29" s="161"/>
      <c r="D29" s="162"/>
      <c r="E29" s="24"/>
      <c r="F29" s="27">
        <f t="shared" si="5"/>
        <v>0</v>
      </c>
      <c r="G29" s="49"/>
      <c r="H29" s="163">
        <f t="shared" si="13"/>
        <v>0</v>
      </c>
      <c r="I29" s="164"/>
      <c r="J29" s="192"/>
      <c r="K29" s="193"/>
      <c r="L29" s="194"/>
      <c r="M29" s="194"/>
      <c r="N29" s="34" t="b">
        <f t="shared" si="14"/>
        <v>0</v>
      </c>
      <c r="O29" s="51"/>
      <c r="P29" s="53"/>
      <c r="Q29" s="53"/>
      <c r="R29" s="106">
        <f t="shared" si="6"/>
        <v>0</v>
      </c>
      <c r="S29" s="29">
        <f t="shared" si="0"/>
        <v>0</v>
      </c>
      <c r="T29" s="22" t="str">
        <f t="shared" si="1"/>
        <v xml:space="preserve"> </v>
      </c>
      <c r="U29" s="35" t="str">
        <f t="shared" si="15"/>
        <v xml:space="preserve">  </v>
      </c>
      <c r="V29" s="109" t="b">
        <f t="shared" si="3"/>
        <v>1</v>
      </c>
      <c r="W29" s="109" t="b">
        <f t="shared" si="4"/>
        <v>1</v>
      </c>
      <c r="X29" s="109" t="b">
        <f t="shared" si="7"/>
        <v>1</v>
      </c>
      <c r="Y29" s="109" t="b">
        <f t="shared" si="8"/>
        <v>1</v>
      </c>
      <c r="Z29" s="109" t="b">
        <f t="shared" si="8"/>
        <v>1</v>
      </c>
      <c r="AA29" s="109" t="b">
        <f t="shared" si="8"/>
        <v>1</v>
      </c>
      <c r="AB29" s="109" t="b">
        <f t="shared" si="8"/>
        <v>1</v>
      </c>
      <c r="AC29" s="114"/>
      <c r="AD29" s="114"/>
      <c r="AF29" s="143" t="b">
        <f t="shared" si="9"/>
        <v>1</v>
      </c>
      <c r="AG29" s="143" t="b">
        <f t="shared" si="10"/>
        <v>1</v>
      </c>
      <c r="AH29" s="143" t="b">
        <f t="shared" si="11"/>
        <v>1</v>
      </c>
      <c r="AI29" s="143" t="b">
        <f t="shared" si="12"/>
        <v>1</v>
      </c>
      <c r="AJ29" s="143" t="b">
        <f t="shared" si="12"/>
        <v>1</v>
      </c>
      <c r="AK29" s="143" t="b">
        <f t="shared" si="12"/>
        <v>1</v>
      </c>
      <c r="AL29" s="143" t="b">
        <f t="shared" si="12"/>
        <v>1</v>
      </c>
      <c r="AM29" s="114"/>
      <c r="AN29" s="114"/>
      <c r="AO29" s="114"/>
      <c r="AP29" s="114"/>
      <c r="AQ29" s="114"/>
      <c r="AR29" s="135"/>
      <c r="AS29" s="135"/>
      <c r="AT29" s="135"/>
      <c r="AU29" s="135"/>
      <c r="AV29" s="135"/>
      <c r="AW29" s="135"/>
      <c r="AX29" s="135"/>
      <c r="AY29" s="135"/>
    </row>
    <row r="30" spans="1:51" s="7" customFormat="1" ht="21.95" customHeight="1" x14ac:dyDescent="0.2">
      <c r="A30" s="2"/>
      <c r="B30" s="24">
        <v>18</v>
      </c>
      <c r="C30" s="161"/>
      <c r="D30" s="162"/>
      <c r="E30" s="24"/>
      <c r="F30" s="27">
        <f t="shared" si="5"/>
        <v>0</v>
      </c>
      <c r="G30" s="49"/>
      <c r="H30" s="163">
        <f t="shared" si="13"/>
        <v>0</v>
      </c>
      <c r="I30" s="164"/>
      <c r="J30" s="192"/>
      <c r="K30" s="193"/>
      <c r="L30" s="194"/>
      <c r="M30" s="194"/>
      <c r="N30" s="34" t="b">
        <f t="shared" si="14"/>
        <v>0</v>
      </c>
      <c r="O30" s="51"/>
      <c r="P30" s="53"/>
      <c r="Q30" s="53"/>
      <c r="R30" s="106">
        <f t="shared" si="6"/>
        <v>0</v>
      </c>
      <c r="S30" s="29">
        <f t="shared" si="0"/>
        <v>0</v>
      </c>
      <c r="T30" s="22" t="str">
        <f t="shared" si="1"/>
        <v xml:space="preserve"> </v>
      </c>
      <c r="U30" s="35" t="str">
        <f t="shared" si="15"/>
        <v xml:space="preserve">  </v>
      </c>
      <c r="V30" s="109" t="b">
        <f t="shared" si="3"/>
        <v>1</v>
      </c>
      <c r="W30" s="109" t="b">
        <f t="shared" si="4"/>
        <v>1</v>
      </c>
      <c r="X30" s="109" t="b">
        <f t="shared" si="7"/>
        <v>1</v>
      </c>
      <c r="Y30" s="109" t="b">
        <f t="shared" si="8"/>
        <v>1</v>
      </c>
      <c r="Z30" s="109" t="b">
        <f t="shared" si="8"/>
        <v>1</v>
      </c>
      <c r="AA30" s="109" t="b">
        <f t="shared" si="8"/>
        <v>1</v>
      </c>
      <c r="AB30" s="109" t="b">
        <f t="shared" si="8"/>
        <v>1</v>
      </c>
      <c r="AC30" s="114"/>
      <c r="AD30" s="114"/>
      <c r="AF30" s="143" t="b">
        <f t="shared" si="9"/>
        <v>1</v>
      </c>
      <c r="AG30" s="143" t="b">
        <f t="shared" si="10"/>
        <v>1</v>
      </c>
      <c r="AH30" s="143" t="b">
        <f t="shared" si="11"/>
        <v>1</v>
      </c>
      <c r="AI30" s="143" t="b">
        <f t="shared" si="12"/>
        <v>1</v>
      </c>
      <c r="AJ30" s="143" t="b">
        <f t="shared" si="12"/>
        <v>1</v>
      </c>
      <c r="AK30" s="143" t="b">
        <f t="shared" si="12"/>
        <v>1</v>
      </c>
      <c r="AL30" s="143" t="b">
        <f t="shared" si="12"/>
        <v>1</v>
      </c>
      <c r="AM30" s="114"/>
      <c r="AN30" s="114"/>
      <c r="AO30" s="114"/>
      <c r="AP30" s="114"/>
      <c r="AQ30" s="114"/>
      <c r="AR30" s="135"/>
      <c r="AS30" s="135"/>
      <c r="AT30" s="135"/>
      <c r="AU30" s="135"/>
      <c r="AV30" s="135"/>
      <c r="AW30" s="135"/>
      <c r="AX30" s="135"/>
      <c r="AY30" s="135"/>
    </row>
    <row r="31" spans="1:51" s="7" customFormat="1" ht="21.95" customHeight="1" x14ac:dyDescent="0.2">
      <c r="A31" s="2"/>
      <c r="B31" s="24">
        <v>19</v>
      </c>
      <c r="C31" s="161"/>
      <c r="D31" s="162"/>
      <c r="E31" s="24"/>
      <c r="F31" s="27">
        <f t="shared" si="5"/>
        <v>0</v>
      </c>
      <c r="G31" s="49"/>
      <c r="H31" s="163">
        <f t="shared" si="13"/>
        <v>0</v>
      </c>
      <c r="I31" s="164"/>
      <c r="J31" s="192"/>
      <c r="K31" s="193"/>
      <c r="L31" s="194"/>
      <c r="M31" s="194"/>
      <c r="N31" s="34" t="b">
        <f t="shared" si="14"/>
        <v>0</v>
      </c>
      <c r="O31" s="51"/>
      <c r="P31" s="53"/>
      <c r="Q31" s="53"/>
      <c r="R31" s="106">
        <f t="shared" si="6"/>
        <v>0</v>
      </c>
      <c r="S31" s="29">
        <f t="shared" si="0"/>
        <v>0</v>
      </c>
      <c r="T31" s="22" t="str">
        <f t="shared" si="1"/>
        <v xml:space="preserve"> </v>
      </c>
      <c r="U31" s="35" t="str">
        <f t="shared" si="15"/>
        <v xml:space="preserve">  </v>
      </c>
      <c r="V31" s="109" t="b">
        <f t="shared" si="3"/>
        <v>1</v>
      </c>
      <c r="W31" s="109" t="b">
        <f t="shared" si="4"/>
        <v>1</v>
      </c>
      <c r="X31" s="109" t="b">
        <f t="shared" si="7"/>
        <v>1</v>
      </c>
      <c r="Y31" s="109" t="b">
        <f t="shared" si="8"/>
        <v>1</v>
      </c>
      <c r="Z31" s="109" t="b">
        <f t="shared" si="8"/>
        <v>1</v>
      </c>
      <c r="AA31" s="109" t="b">
        <f t="shared" si="8"/>
        <v>1</v>
      </c>
      <c r="AB31" s="109" t="b">
        <f t="shared" si="8"/>
        <v>1</v>
      </c>
      <c r="AC31" s="114"/>
      <c r="AD31" s="114"/>
      <c r="AF31" s="143" t="b">
        <f t="shared" si="9"/>
        <v>1</v>
      </c>
      <c r="AG31" s="143" t="b">
        <f t="shared" si="10"/>
        <v>1</v>
      </c>
      <c r="AH31" s="143" t="b">
        <f t="shared" si="11"/>
        <v>1</v>
      </c>
      <c r="AI31" s="143" t="b">
        <f t="shared" si="12"/>
        <v>1</v>
      </c>
      <c r="AJ31" s="143" t="b">
        <f t="shared" si="12"/>
        <v>1</v>
      </c>
      <c r="AK31" s="143" t="b">
        <f t="shared" si="12"/>
        <v>1</v>
      </c>
      <c r="AL31" s="143" t="b">
        <f t="shared" si="12"/>
        <v>1</v>
      </c>
      <c r="AM31" s="114"/>
      <c r="AN31" s="114"/>
      <c r="AO31" s="114"/>
      <c r="AP31" s="114"/>
      <c r="AQ31" s="114"/>
      <c r="AR31" s="135"/>
      <c r="AS31" s="135"/>
      <c r="AT31" s="135"/>
      <c r="AU31" s="135"/>
      <c r="AV31" s="135"/>
      <c r="AW31" s="135"/>
      <c r="AX31" s="135"/>
      <c r="AY31" s="135"/>
    </row>
    <row r="32" spans="1:51" s="7" customFormat="1" ht="21.95" customHeight="1" x14ac:dyDescent="0.2">
      <c r="A32" s="2"/>
      <c r="B32" s="24">
        <v>20</v>
      </c>
      <c r="C32" s="161"/>
      <c r="D32" s="162"/>
      <c r="E32" s="24"/>
      <c r="F32" s="27">
        <f t="shared" si="5"/>
        <v>0</v>
      </c>
      <c r="G32" s="49"/>
      <c r="H32" s="163">
        <f t="shared" si="13"/>
        <v>0</v>
      </c>
      <c r="I32" s="164"/>
      <c r="J32" s="192"/>
      <c r="K32" s="193"/>
      <c r="L32" s="194"/>
      <c r="M32" s="194"/>
      <c r="N32" s="34" t="b">
        <f t="shared" si="14"/>
        <v>0</v>
      </c>
      <c r="O32" s="51"/>
      <c r="P32" s="53"/>
      <c r="Q32" s="53"/>
      <c r="R32" s="106">
        <f t="shared" si="6"/>
        <v>0</v>
      </c>
      <c r="S32" s="29">
        <f t="shared" si="0"/>
        <v>0</v>
      </c>
      <c r="T32" s="22" t="str">
        <f t="shared" si="1"/>
        <v xml:space="preserve"> </v>
      </c>
      <c r="U32" s="35" t="str">
        <f t="shared" si="15"/>
        <v xml:space="preserve">  </v>
      </c>
      <c r="V32" s="109" t="b">
        <f t="shared" si="3"/>
        <v>1</v>
      </c>
      <c r="W32" s="109" t="b">
        <f t="shared" si="4"/>
        <v>1</v>
      </c>
      <c r="X32" s="109" t="b">
        <f t="shared" si="7"/>
        <v>1</v>
      </c>
      <c r="Y32" s="109" t="b">
        <f t="shared" si="8"/>
        <v>1</v>
      </c>
      <c r="Z32" s="109" t="b">
        <f t="shared" si="8"/>
        <v>1</v>
      </c>
      <c r="AA32" s="109" t="b">
        <f t="shared" si="8"/>
        <v>1</v>
      </c>
      <c r="AB32" s="109" t="b">
        <f t="shared" si="8"/>
        <v>1</v>
      </c>
      <c r="AC32" s="114"/>
      <c r="AD32" s="114"/>
      <c r="AF32" s="143" t="b">
        <f t="shared" si="9"/>
        <v>1</v>
      </c>
      <c r="AG32" s="143" t="b">
        <f t="shared" si="10"/>
        <v>1</v>
      </c>
      <c r="AH32" s="143" t="b">
        <f t="shared" si="11"/>
        <v>1</v>
      </c>
      <c r="AI32" s="143" t="b">
        <f t="shared" si="12"/>
        <v>1</v>
      </c>
      <c r="AJ32" s="143" t="b">
        <f t="shared" si="12"/>
        <v>1</v>
      </c>
      <c r="AK32" s="143" t="b">
        <f t="shared" si="12"/>
        <v>1</v>
      </c>
      <c r="AL32" s="143" t="b">
        <f t="shared" si="12"/>
        <v>1</v>
      </c>
      <c r="AM32" s="114"/>
      <c r="AN32" s="114"/>
      <c r="AO32" s="114"/>
      <c r="AP32" s="114"/>
      <c r="AQ32" s="114"/>
      <c r="AR32" s="135"/>
      <c r="AS32" s="135"/>
      <c r="AT32" s="135"/>
      <c r="AU32" s="135"/>
      <c r="AV32" s="135"/>
      <c r="AW32" s="135"/>
      <c r="AX32" s="135"/>
      <c r="AY32" s="135"/>
    </row>
    <row r="33" spans="1:51" s="7" customFormat="1" ht="21.95" customHeight="1" x14ac:dyDescent="0.2">
      <c r="A33" s="2"/>
      <c r="B33" s="24">
        <v>21</v>
      </c>
      <c r="C33" s="161"/>
      <c r="D33" s="162"/>
      <c r="E33" s="24"/>
      <c r="F33" s="27">
        <f t="shared" si="5"/>
        <v>0</v>
      </c>
      <c r="G33" s="49"/>
      <c r="H33" s="163">
        <f t="shared" si="13"/>
        <v>0</v>
      </c>
      <c r="I33" s="164"/>
      <c r="J33" s="192"/>
      <c r="K33" s="193"/>
      <c r="L33" s="194"/>
      <c r="M33" s="194"/>
      <c r="N33" s="34" t="b">
        <f t="shared" si="14"/>
        <v>0</v>
      </c>
      <c r="O33" s="51"/>
      <c r="P33" s="53"/>
      <c r="Q33" s="53"/>
      <c r="R33" s="106">
        <f t="shared" si="6"/>
        <v>0</v>
      </c>
      <c r="S33" s="29">
        <f t="shared" si="0"/>
        <v>0</v>
      </c>
      <c r="T33" s="22" t="str">
        <f t="shared" si="1"/>
        <v xml:space="preserve"> </v>
      </c>
      <c r="U33" s="35" t="str">
        <f t="shared" si="15"/>
        <v xml:space="preserve">  </v>
      </c>
      <c r="V33" s="109" t="b">
        <f t="shared" si="3"/>
        <v>1</v>
      </c>
      <c r="W33" s="109" t="b">
        <f t="shared" si="4"/>
        <v>1</v>
      </c>
      <c r="X33" s="109" t="b">
        <f t="shared" si="7"/>
        <v>1</v>
      </c>
      <c r="Y33" s="109" t="b">
        <f t="shared" si="8"/>
        <v>1</v>
      </c>
      <c r="Z33" s="109" t="b">
        <f t="shared" si="8"/>
        <v>1</v>
      </c>
      <c r="AA33" s="109" t="b">
        <f t="shared" si="8"/>
        <v>1</v>
      </c>
      <c r="AB33" s="109" t="b">
        <f t="shared" si="8"/>
        <v>1</v>
      </c>
      <c r="AC33" s="114"/>
      <c r="AD33" s="114"/>
      <c r="AF33" s="143" t="b">
        <f t="shared" si="9"/>
        <v>1</v>
      </c>
      <c r="AG33" s="143" t="b">
        <f t="shared" si="10"/>
        <v>1</v>
      </c>
      <c r="AH33" s="143" t="b">
        <f t="shared" si="11"/>
        <v>1</v>
      </c>
      <c r="AI33" s="143" t="b">
        <f t="shared" si="12"/>
        <v>1</v>
      </c>
      <c r="AJ33" s="143" t="b">
        <f t="shared" si="12"/>
        <v>1</v>
      </c>
      <c r="AK33" s="143" t="b">
        <f t="shared" si="12"/>
        <v>1</v>
      </c>
      <c r="AL33" s="143" t="b">
        <f t="shared" si="12"/>
        <v>1</v>
      </c>
      <c r="AM33" s="114"/>
      <c r="AN33" s="114"/>
      <c r="AO33" s="114"/>
      <c r="AP33" s="114"/>
      <c r="AQ33" s="114"/>
      <c r="AR33" s="135"/>
      <c r="AS33" s="135"/>
      <c r="AT33" s="135"/>
      <c r="AU33" s="135"/>
      <c r="AV33" s="135"/>
      <c r="AW33" s="135"/>
      <c r="AX33" s="135"/>
      <c r="AY33" s="135"/>
    </row>
    <row r="34" spans="1:51" s="7" customFormat="1" ht="21.95" customHeight="1" x14ac:dyDescent="0.2">
      <c r="A34" s="2"/>
      <c r="B34" s="24">
        <v>22</v>
      </c>
      <c r="C34" s="161"/>
      <c r="D34" s="162"/>
      <c r="E34" s="24"/>
      <c r="F34" s="27">
        <f t="shared" si="5"/>
        <v>0</v>
      </c>
      <c r="G34" s="49"/>
      <c r="H34" s="163">
        <f t="shared" si="13"/>
        <v>0</v>
      </c>
      <c r="I34" s="164"/>
      <c r="J34" s="192"/>
      <c r="K34" s="193"/>
      <c r="L34" s="194"/>
      <c r="M34" s="194"/>
      <c r="N34" s="34" t="b">
        <f t="shared" si="14"/>
        <v>0</v>
      </c>
      <c r="O34" s="51"/>
      <c r="P34" s="53"/>
      <c r="Q34" s="53"/>
      <c r="R34" s="106">
        <f t="shared" si="6"/>
        <v>0</v>
      </c>
      <c r="S34" s="29">
        <f t="shared" si="0"/>
        <v>0</v>
      </c>
      <c r="T34" s="22" t="str">
        <f>IFERROR((S34/Q34)," ")</f>
        <v xml:space="preserve"> </v>
      </c>
      <c r="U34" s="35" t="str">
        <f t="shared" si="15"/>
        <v xml:space="preserve">  </v>
      </c>
      <c r="V34" s="109" t="b">
        <f t="shared" si="3"/>
        <v>1</v>
      </c>
      <c r="W34" s="109" t="b">
        <f t="shared" si="4"/>
        <v>1</v>
      </c>
      <c r="X34" s="109" t="b">
        <f t="shared" si="7"/>
        <v>1</v>
      </c>
      <c r="Y34" s="109" t="b">
        <f t="shared" si="8"/>
        <v>1</v>
      </c>
      <c r="Z34" s="109" t="b">
        <f t="shared" si="8"/>
        <v>1</v>
      </c>
      <c r="AA34" s="109" t="b">
        <f t="shared" si="8"/>
        <v>1</v>
      </c>
      <c r="AB34" s="109" t="b">
        <f t="shared" si="8"/>
        <v>1</v>
      </c>
      <c r="AC34" s="114"/>
      <c r="AD34" s="114"/>
      <c r="AF34" s="143" t="b">
        <f t="shared" si="9"/>
        <v>1</v>
      </c>
      <c r="AG34" s="143" t="b">
        <f t="shared" si="10"/>
        <v>1</v>
      </c>
      <c r="AH34" s="143" t="b">
        <f t="shared" si="11"/>
        <v>1</v>
      </c>
      <c r="AI34" s="143" t="b">
        <f t="shared" si="12"/>
        <v>1</v>
      </c>
      <c r="AJ34" s="143" t="b">
        <f t="shared" si="12"/>
        <v>1</v>
      </c>
      <c r="AK34" s="143" t="b">
        <f t="shared" si="12"/>
        <v>1</v>
      </c>
      <c r="AL34" s="143" t="b">
        <f t="shared" si="12"/>
        <v>1</v>
      </c>
      <c r="AM34" s="114"/>
      <c r="AN34" s="114"/>
      <c r="AO34" s="114"/>
      <c r="AP34" s="114"/>
      <c r="AQ34" s="114"/>
      <c r="AR34" s="135"/>
      <c r="AS34" s="135"/>
      <c r="AT34" s="135"/>
      <c r="AU34" s="135"/>
      <c r="AV34" s="135"/>
      <c r="AW34" s="135"/>
      <c r="AX34" s="135"/>
      <c r="AY34" s="135"/>
    </row>
    <row r="35" spans="1:51" s="7" customFormat="1" ht="21.95" customHeight="1" x14ac:dyDescent="0.2">
      <c r="A35" s="2"/>
      <c r="B35" s="24">
        <v>23</v>
      </c>
      <c r="C35" s="161"/>
      <c r="D35" s="162"/>
      <c r="E35" s="24"/>
      <c r="F35" s="27">
        <f t="shared" si="5"/>
        <v>0</v>
      </c>
      <c r="G35" s="49"/>
      <c r="H35" s="163">
        <f t="shared" si="13"/>
        <v>0</v>
      </c>
      <c r="I35" s="164"/>
      <c r="J35" s="192"/>
      <c r="K35" s="193"/>
      <c r="L35" s="194"/>
      <c r="M35" s="194"/>
      <c r="N35" s="34" t="b">
        <f t="shared" si="14"/>
        <v>0</v>
      </c>
      <c r="O35" s="51"/>
      <c r="P35" s="53"/>
      <c r="Q35" s="53"/>
      <c r="R35" s="106">
        <f t="shared" si="6"/>
        <v>0</v>
      </c>
      <c r="S35" s="29">
        <f t="shared" si="0"/>
        <v>0</v>
      </c>
      <c r="T35" s="22" t="str">
        <f t="shared" si="1"/>
        <v xml:space="preserve"> </v>
      </c>
      <c r="U35" s="35" t="str">
        <f t="shared" si="15"/>
        <v xml:space="preserve">  </v>
      </c>
      <c r="V35" s="109" t="b">
        <f t="shared" si="3"/>
        <v>1</v>
      </c>
      <c r="W35" s="109" t="b">
        <f t="shared" si="4"/>
        <v>1</v>
      </c>
      <c r="X35" s="109" t="b">
        <f t="shared" si="7"/>
        <v>1</v>
      </c>
      <c r="Y35" s="109" t="b">
        <f t="shared" si="8"/>
        <v>1</v>
      </c>
      <c r="Z35" s="109" t="b">
        <f t="shared" si="8"/>
        <v>1</v>
      </c>
      <c r="AA35" s="109" t="b">
        <f t="shared" si="8"/>
        <v>1</v>
      </c>
      <c r="AB35" s="109" t="b">
        <f t="shared" si="8"/>
        <v>1</v>
      </c>
      <c r="AC35" s="114"/>
      <c r="AD35" s="114"/>
      <c r="AF35" s="143" t="b">
        <f t="shared" si="9"/>
        <v>1</v>
      </c>
      <c r="AG35" s="143" t="b">
        <f t="shared" si="10"/>
        <v>1</v>
      </c>
      <c r="AH35" s="143" t="b">
        <f t="shared" si="11"/>
        <v>1</v>
      </c>
      <c r="AI35" s="143" t="b">
        <f t="shared" si="12"/>
        <v>1</v>
      </c>
      <c r="AJ35" s="143" t="b">
        <f t="shared" si="12"/>
        <v>1</v>
      </c>
      <c r="AK35" s="143" t="b">
        <f t="shared" si="12"/>
        <v>1</v>
      </c>
      <c r="AL35" s="143" t="b">
        <f t="shared" si="12"/>
        <v>1</v>
      </c>
      <c r="AM35" s="114"/>
      <c r="AN35" s="114"/>
      <c r="AO35" s="114"/>
      <c r="AP35" s="114"/>
      <c r="AQ35" s="114"/>
      <c r="AR35" s="135"/>
      <c r="AS35" s="135"/>
      <c r="AT35" s="135"/>
      <c r="AU35" s="135"/>
      <c r="AV35" s="135"/>
      <c r="AW35" s="135"/>
      <c r="AX35" s="135"/>
      <c r="AY35" s="135"/>
    </row>
    <row r="36" spans="1:51" s="7" customFormat="1" ht="21.95" customHeight="1" x14ac:dyDescent="0.2">
      <c r="A36" s="2"/>
      <c r="B36" s="24">
        <v>24</v>
      </c>
      <c r="C36" s="161"/>
      <c r="D36" s="162"/>
      <c r="E36" s="24"/>
      <c r="F36" s="27">
        <f t="shared" si="5"/>
        <v>0</v>
      </c>
      <c r="G36" s="49"/>
      <c r="H36" s="163">
        <f t="shared" si="13"/>
        <v>0</v>
      </c>
      <c r="I36" s="164"/>
      <c r="J36" s="192"/>
      <c r="K36" s="193"/>
      <c r="L36" s="194"/>
      <c r="M36" s="194"/>
      <c r="N36" s="34" t="b">
        <f t="shared" si="14"/>
        <v>0</v>
      </c>
      <c r="O36" s="51"/>
      <c r="P36" s="53"/>
      <c r="Q36" s="53"/>
      <c r="R36" s="106">
        <f t="shared" si="6"/>
        <v>0</v>
      </c>
      <c r="S36" s="29">
        <f t="shared" si="0"/>
        <v>0</v>
      </c>
      <c r="T36" s="22" t="str">
        <f t="shared" si="1"/>
        <v xml:space="preserve"> </v>
      </c>
      <c r="U36" s="35" t="str">
        <f t="shared" si="15"/>
        <v xml:space="preserve">  </v>
      </c>
      <c r="V36" s="109" t="b">
        <f t="shared" si="3"/>
        <v>1</v>
      </c>
      <c r="W36" s="109" t="b">
        <f t="shared" si="4"/>
        <v>1</v>
      </c>
      <c r="X36" s="109" t="b">
        <f t="shared" si="7"/>
        <v>1</v>
      </c>
      <c r="Y36" s="109" t="b">
        <f t="shared" si="8"/>
        <v>1</v>
      </c>
      <c r="Z36" s="109" t="b">
        <f t="shared" si="8"/>
        <v>1</v>
      </c>
      <c r="AA36" s="109" t="b">
        <f t="shared" si="8"/>
        <v>1</v>
      </c>
      <c r="AB36" s="109" t="b">
        <f t="shared" si="8"/>
        <v>1</v>
      </c>
      <c r="AC36" s="114"/>
      <c r="AD36" s="114"/>
      <c r="AF36" s="143" t="b">
        <f t="shared" si="9"/>
        <v>1</v>
      </c>
      <c r="AG36" s="143" t="b">
        <f t="shared" si="10"/>
        <v>1</v>
      </c>
      <c r="AH36" s="143" t="b">
        <f t="shared" si="11"/>
        <v>1</v>
      </c>
      <c r="AI36" s="143" t="b">
        <f t="shared" si="12"/>
        <v>1</v>
      </c>
      <c r="AJ36" s="143" t="b">
        <f t="shared" si="12"/>
        <v>1</v>
      </c>
      <c r="AK36" s="143" t="b">
        <f t="shared" si="12"/>
        <v>1</v>
      </c>
      <c r="AL36" s="143" t="b">
        <f t="shared" si="12"/>
        <v>1</v>
      </c>
      <c r="AM36" s="114"/>
      <c r="AN36" s="114"/>
      <c r="AO36" s="114"/>
      <c r="AP36" s="114"/>
      <c r="AQ36" s="114"/>
      <c r="AR36" s="135"/>
      <c r="AS36" s="135"/>
      <c r="AT36" s="135"/>
      <c r="AU36" s="135"/>
      <c r="AV36" s="135"/>
      <c r="AW36" s="135"/>
      <c r="AX36" s="135"/>
      <c r="AY36" s="135"/>
    </row>
    <row r="37" spans="1:51" s="7" customFormat="1" ht="21.95" customHeight="1" x14ac:dyDescent="0.2">
      <c r="A37" s="2"/>
      <c r="B37" s="24">
        <v>25</v>
      </c>
      <c r="C37" s="161"/>
      <c r="D37" s="162"/>
      <c r="E37" s="24"/>
      <c r="F37" s="27">
        <f t="shared" si="5"/>
        <v>0</v>
      </c>
      <c r="G37" s="49"/>
      <c r="H37" s="163">
        <f t="shared" si="13"/>
        <v>0</v>
      </c>
      <c r="I37" s="164"/>
      <c r="J37" s="192"/>
      <c r="K37" s="193"/>
      <c r="L37" s="194"/>
      <c r="M37" s="194"/>
      <c r="N37" s="34" t="b">
        <f t="shared" si="14"/>
        <v>0</v>
      </c>
      <c r="O37" s="51"/>
      <c r="P37" s="53"/>
      <c r="Q37" s="53"/>
      <c r="R37" s="106">
        <f t="shared" si="6"/>
        <v>0</v>
      </c>
      <c r="S37" s="29">
        <f>N37*$L$5</f>
        <v>0</v>
      </c>
      <c r="T37" s="22" t="str">
        <f t="shared" si="1"/>
        <v xml:space="preserve"> </v>
      </c>
      <c r="U37" s="35" t="str">
        <f t="shared" si="15"/>
        <v xml:space="preserve">  </v>
      </c>
      <c r="V37" s="109" t="b">
        <f t="shared" si="3"/>
        <v>1</v>
      </c>
      <c r="W37" s="109" t="b">
        <f t="shared" si="4"/>
        <v>1</v>
      </c>
      <c r="X37" s="109" t="b">
        <f t="shared" si="7"/>
        <v>1</v>
      </c>
      <c r="Y37" s="109" t="b">
        <f t="shared" si="8"/>
        <v>1</v>
      </c>
      <c r="Z37" s="109" t="b">
        <f t="shared" si="8"/>
        <v>1</v>
      </c>
      <c r="AA37" s="109" t="b">
        <f t="shared" si="8"/>
        <v>1</v>
      </c>
      <c r="AB37" s="109" t="b">
        <f t="shared" si="8"/>
        <v>1</v>
      </c>
      <c r="AC37" s="114"/>
      <c r="AD37" s="114"/>
      <c r="AF37" s="143" t="b">
        <f t="shared" si="9"/>
        <v>1</v>
      </c>
      <c r="AG37" s="143" t="b">
        <f t="shared" si="10"/>
        <v>1</v>
      </c>
      <c r="AH37" s="143" t="b">
        <f t="shared" si="11"/>
        <v>1</v>
      </c>
      <c r="AI37" s="143" t="b">
        <f t="shared" si="12"/>
        <v>1</v>
      </c>
      <c r="AJ37" s="143" t="b">
        <f t="shared" si="12"/>
        <v>1</v>
      </c>
      <c r="AK37" s="143" t="b">
        <f t="shared" si="12"/>
        <v>1</v>
      </c>
      <c r="AL37" s="143" t="b">
        <f t="shared" si="12"/>
        <v>1</v>
      </c>
      <c r="AM37" s="114"/>
      <c r="AN37" s="114"/>
      <c r="AO37" s="114"/>
      <c r="AP37" s="114"/>
      <c r="AQ37" s="114"/>
      <c r="AR37" s="135"/>
      <c r="AS37" s="135"/>
      <c r="AT37" s="135"/>
      <c r="AU37" s="135"/>
      <c r="AV37" s="135"/>
      <c r="AW37" s="135"/>
      <c r="AX37" s="135"/>
      <c r="AY37" s="135"/>
    </row>
    <row r="38" spans="1:51" s="7" customFormat="1" ht="21.95" customHeight="1" thickBot="1" x14ac:dyDescent="0.25">
      <c r="A38" s="2"/>
      <c r="B38" s="25">
        <v>26</v>
      </c>
      <c r="C38" s="165"/>
      <c r="D38" s="166"/>
      <c r="E38" s="25"/>
      <c r="F38" s="45">
        <f t="shared" si="5"/>
        <v>0</v>
      </c>
      <c r="G38" s="142"/>
      <c r="H38" s="225">
        <f t="shared" si="13"/>
        <v>0</v>
      </c>
      <c r="I38" s="226"/>
      <c r="J38" s="227"/>
      <c r="K38" s="228"/>
      <c r="L38" s="224"/>
      <c r="M38" s="224"/>
      <c r="N38" s="145" t="b">
        <f t="shared" si="14"/>
        <v>0</v>
      </c>
      <c r="O38" s="61"/>
      <c r="P38" s="62"/>
      <c r="Q38" s="62"/>
      <c r="R38" s="107">
        <f t="shared" si="6"/>
        <v>0</v>
      </c>
      <c r="S38" s="30">
        <f>N38*$L$5</f>
        <v>0</v>
      </c>
      <c r="T38" s="28" t="str">
        <f t="shared" si="1"/>
        <v xml:space="preserve"> </v>
      </c>
      <c r="U38" s="36" t="str">
        <f t="shared" si="15"/>
        <v xml:space="preserve">  </v>
      </c>
      <c r="V38" s="109" t="b">
        <f t="shared" si="3"/>
        <v>1</v>
      </c>
      <c r="W38" s="109" t="b">
        <f t="shared" si="4"/>
        <v>1</v>
      </c>
      <c r="X38" s="109" t="b">
        <f t="shared" si="7"/>
        <v>1</v>
      </c>
      <c r="Y38" s="109" t="b">
        <f t="shared" si="8"/>
        <v>1</v>
      </c>
      <c r="Z38" s="109" t="b">
        <f t="shared" si="8"/>
        <v>1</v>
      </c>
      <c r="AA38" s="109" t="b">
        <f t="shared" si="8"/>
        <v>1</v>
      </c>
      <c r="AB38" s="109" t="b">
        <f>_xlfn.ISFORMULA(U38)</f>
        <v>1</v>
      </c>
      <c r="AC38" s="114"/>
      <c r="AD38" s="114"/>
      <c r="AF38" s="143" t="b">
        <f t="shared" si="9"/>
        <v>1</v>
      </c>
      <c r="AG38" s="143" t="b">
        <f t="shared" si="10"/>
        <v>1</v>
      </c>
      <c r="AH38" s="143" t="b">
        <f t="shared" si="11"/>
        <v>1</v>
      </c>
      <c r="AI38" s="143" t="b">
        <f t="shared" si="12"/>
        <v>1</v>
      </c>
      <c r="AJ38" s="143" t="b">
        <f t="shared" si="12"/>
        <v>1</v>
      </c>
      <c r="AK38" s="143" t="b">
        <f t="shared" si="12"/>
        <v>1</v>
      </c>
      <c r="AL38" s="143" t="b">
        <f t="shared" si="12"/>
        <v>1</v>
      </c>
      <c r="AM38" s="114"/>
      <c r="AN38" s="114"/>
      <c r="AO38" s="114"/>
      <c r="AP38" s="114"/>
      <c r="AQ38" s="114"/>
      <c r="AR38" s="135"/>
      <c r="AS38" s="135"/>
      <c r="AT38" s="135"/>
      <c r="AU38" s="135"/>
      <c r="AV38" s="135"/>
      <c r="AW38" s="135"/>
      <c r="AX38" s="135"/>
      <c r="AY38" s="135"/>
    </row>
    <row r="39" spans="1:51" s="108" customFormat="1" ht="12.75" customHeight="1" x14ac:dyDescent="0.2">
      <c r="A39" s="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5"/>
      <c r="P39" s="5"/>
      <c r="Q39" s="5"/>
      <c r="R39" s="5"/>
      <c r="S39" s="5"/>
      <c r="T39" s="5"/>
      <c r="U39" s="6"/>
      <c r="AC39" s="113"/>
      <c r="AD39" s="113"/>
      <c r="AE39" s="6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8"/>
      <c r="AS39" s="118"/>
      <c r="AT39" s="118"/>
      <c r="AU39" s="118"/>
      <c r="AV39" s="118"/>
      <c r="AW39" s="118"/>
      <c r="AX39" s="118"/>
      <c r="AY39" s="118"/>
    </row>
    <row r="40" spans="1:51" s="108" customFormat="1" ht="12.75" customHeight="1" x14ac:dyDescent="0.2">
      <c r="A40" s="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5"/>
      <c r="P40" s="5"/>
      <c r="Q40" s="5"/>
      <c r="R40" s="5"/>
      <c r="S40" s="5"/>
      <c r="T40" s="5"/>
      <c r="U40" s="6"/>
      <c r="AC40" s="113"/>
      <c r="AD40" s="113"/>
      <c r="AE40" s="6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8"/>
      <c r="AS40" s="118"/>
      <c r="AT40" s="118"/>
      <c r="AU40" s="118"/>
      <c r="AV40" s="118"/>
      <c r="AW40" s="118"/>
      <c r="AX40" s="118"/>
      <c r="AY40" s="118"/>
    </row>
    <row r="41" spans="1:51" s="108" customFormat="1" ht="12.75" customHeight="1" x14ac:dyDescent="0.2">
      <c r="A41" s="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5"/>
      <c r="P41" s="5"/>
      <c r="Q41" s="5"/>
      <c r="R41" s="5"/>
      <c r="S41" s="5"/>
      <c r="T41" s="5"/>
      <c r="U41" s="6"/>
      <c r="AC41" s="113"/>
      <c r="AD41" s="113"/>
      <c r="AE41" s="6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8"/>
      <c r="AS41" s="118"/>
      <c r="AT41" s="118"/>
      <c r="AU41" s="118"/>
      <c r="AV41" s="118"/>
      <c r="AW41" s="118"/>
      <c r="AX41" s="118"/>
      <c r="AY41" s="118"/>
    </row>
    <row r="42" spans="1:51" s="108" customFormat="1" ht="14.25" x14ac:dyDescent="0.2">
      <c r="A42" s="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5"/>
      <c r="P42" s="5"/>
      <c r="Q42" s="5"/>
      <c r="R42" s="5"/>
      <c r="S42" s="5"/>
      <c r="T42" s="5"/>
      <c r="U42" s="6"/>
      <c r="AC42" s="113"/>
      <c r="AD42" s="113"/>
      <c r="AE42" s="6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8"/>
      <c r="AS42" s="118"/>
      <c r="AT42" s="118"/>
      <c r="AU42" s="118"/>
      <c r="AV42" s="118"/>
      <c r="AW42" s="118"/>
      <c r="AX42" s="118"/>
      <c r="AY42" s="118"/>
    </row>
    <row r="43" spans="1:51" s="108" customFormat="1" ht="14.25" x14ac:dyDescent="0.2">
      <c r="A43" s="3"/>
      <c r="B43" s="63"/>
      <c r="C43" s="63" t="s">
        <v>0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5"/>
      <c r="P43" s="5"/>
      <c r="Q43" s="5"/>
      <c r="R43" s="5"/>
      <c r="S43" s="5"/>
      <c r="T43" s="5"/>
      <c r="U43" s="6"/>
      <c r="AC43" s="113"/>
      <c r="AD43" s="113"/>
      <c r="AE43" s="6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8"/>
      <c r="AS43" s="118"/>
      <c r="AT43" s="118"/>
      <c r="AU43" s="118"/>
      <c r="AV43" s="118"/>
      <c r="AW43" s="118"/>
      <c r="AX43" s="118"/>
      <c r="AY43" s="118"/>
    </row>
    <row r="44" spans="1:51" s="108" customFormat="1" ht="14.25" x14ac:dyDescent="0.2">
      <c r="A44" s="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5"/>
      <c r="P44" s="5"/>
      <c r="Q44" s="5"/>
      <c r="R44" s="5"/>
      <c r="S44" s="5"/>
      <c r="T44" s="5"/>
      <c r="U44" s="6"/>
      <c r="AC44" s="113"/>
      <c r="AD44" s="113"/>
      <c r="AE44" s="6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8"/>
      <c r="AS44" s="118"/>
      <c r="AT44" s="118"/>
      <c r="AU44" s="118"/>
      <c r="AV44" s="118"/>
      <c r="AW44" s="118"/>
      <c r="AX44" s="118"/>
      <c r="AY44" s="118"/>
    </row>
    <row r="45" spans="1:51" s="108" customFormat="1" ht="14.25" x14ac:dyDescent="0.2">
      <c r="A45" s="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5"/>
      <c r="P45" s="5"/>
      <c r="Q45" s="5"/>
      <c r="R45" s="5"/>
      <c r="S45" s="5"/>
      <c r="T45" s="5"/>
      <c r="U45" s="6"/>
      <c r="AC45" s="113"/>
      <c r="AD45" s="113"/>
      <c r="AE45" s="6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8"/>
      <c r="AS45" s="118"/>
      <c r="AT45" s="118"/>
      <c r="AU45" s="118"/>
      <c r="AV45" s="118"/>
      <c r="AW45" s="118"/>
      <c r="AX45" s="118"/>
      <c r="AY45" s="118"/>
    </row>
    <row r="46" spans="1:51" s="108" customFormat="1" ht="14.25" x14ac:dyDescent="0.2">
      <c r="A46" s="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5"/>
      <c r="P46" s="5"/>
      <c r="Q46" s="5"/>
      <c r="R46" s="5"/>
      <c r="S46" s="5"/>
      <c r="T46" s="5"/>
      <c r="U46" s="6"/>
      <c r="AC46" s="113"/>
      <c r="AD46" s="113"/>
      <c r="AE46" s="6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8"/>
      <c r="AS46" s="118"/>
      <c r="AT46" s="118"/>
      <c r="AU46" s="118"/>
      <c r="AV46" s="118"/>
      <c r="AW46" s="118"/>
      <c r="AX46" s="118"/>
      <c r="AY46" s="118"/>
    </row>
    <row r="47" spans="1:51" s="108" customFormat="1" ht="14.25" x14ac:dyDescent="0.2">
      <c r="A47" s="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5"/>
      <c r="P47" s="5"/>
      <c r="Q47" s="5"/>
      <c r="R47" s="5"/>
      <c r="S47" s="5"/>
      <c r="T47" s="5"/>
      <c r="U47" s="6"/>
      <c r="AC47" s="113"/>
      <c r="AD47" s="113"/>
      <c r="AE47" s="6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8"/>
      <c r="AS47" s="118"/>
      <c r="AT47" s="118"/>
      <c r="AU47" s="118"/>
      <c r="AV47" s="118"/>
      <c r="AW47" s="118"/>
      <c r="AX47" s="118"/>
      <c r="AY47" s="118"/>
    </row>
    <row r="48" spans="1:51" s="108" customFormat="1" ht="14.25" x14ac:dyDescent="0.2">
      <c r="A48" s="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5"/>
      <c r="P48" s="5"/>
      <c r="Q48" s="5"/>
      <c r="R48" s="5"/>
      <c r="S48" s="5"/>
      <c r="T48" s="5"/>
      <c r="U48" s="6"/>
      <c r="AC48" s="113"/>
      <c r="AD48" s="113"/>
      <c r="AE48" s="6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8"/>
      <c r="AS48" s="118"/>
      <c r="AT48" s="118"/>
      <c r="AU48" s="118"/>
      <c r="AV48" s="118"/>
      <c r="AW48" s="118"/>
      <c r="AX48" s="118"/>
      <c r="AY48" s="118"/>
    </row>
    <row r="49" spans="1:51" s="108" customFormat="1" ht="14.25" x14ac:dyDescent="0.2">
      <c r="A49" s="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5"/>
      <c r="P49" s="5"/>
      <c r="Q49" s="5"/>
      <c r="R49" s="5"/>
      <c r="S49" s="5"/>
      <c r="T49" s="5"/>
      <c r="U49" s="6"/>
      <c r="AC49" s="113"/>
      <c r="AD49" s="113"/>
      <c r="AE49" s="6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8"/>
      <c r="AS49" s="118"/>
      <c r="AT49" s="118"/>
      <c r="AU49" s="118"/>
      <c r="AV49" s="118"/>
      <c r="AW49" s="118"/>
      <c r="AX49" s="118"/>
      <c r="AY49" s="118"/>
    </row>
  </sheetData>
  <sheetProtection algorithmName="SHA-512" hashValue="SA3CqICpKZn4sMBQflCzciegCI9GhjCqgdBi6FFuXviLw8eE7lRapmEia0aZpwcTwnZ6m+ktWJuICYhsPYnq+g==" saltValue="FMi4dd2ZA/ZFcneGchBlBg==" spinCount="100000" sheet="1" objects="1" scenarios="1"/>
  <protectedRanges>
    <protectedRange sqref="F13" name="vertrek"/>
    <protectedRange sqref="J4:N5" name="kop2"/>
    <protectedRange sqref="E4:G5" name="kop1"/>
    <protectedRange sqref="C13:E38 G13:G38" name="DatumReis"/>
    <protectedRange sqref="H13 J13:M38" name="Brandstof"/>
    <protectedRange sqref="O13:Q38" name="transportprestatie"/>
  </protectedRanges>
  <mergeCells count="138">
    <mergeCell ref="B2:N2"/>
    <mergeCell ref="B3:H3"/>
    <mergeCell ref="B4:C4"/>
    <mergeCell ref="E4:G4"/>
    <mergeCell ref="J4:N4"/>
    <mergeCell ref="B5:C5"/>
    <mergeCell ref="E5:G5"/>
    <mergeCell ref="M5:N5"/>
    <mergeCell ref="E7:G7"/>
    <mergeCell ref="H7:N7"/>
    <mergeCell ref="H9:I9"/>
    <mergeCell ref="J9:K9"/>
    <mergeCell ref="L9:M9"/>
    <mergeCell ref="C10:D10"/>
    <mergeCell ref="H10:I10"/>
    <mergeCell ref="J10:K10"/>
    <mergeCell ref="L10:M10"/>
    <mergeCell ref="O7:R7"/>
    <mergeCell ref="S7:U7"/>
    <mergeCell ref="E8:E11"/>
    <mergeCell ref="F8:F11"/>
    <mergeCell ref="G8:G11"/>
    <mergeCell ref="H8:I8"/>
    <mergeCell ref="J8:K8"/>
    <mergeCell ref="L8:M8"/>
    <mergeCell ref="C11:D11"/>
    <mergeCell ref="H11:I11"/>
    <mergeCell ref="J11:K11"/>
    <mergeCell ref="L11:M11"/>
    <mergeCell ref="S12:U12"/>
    <mergeCell ref="C13:D13"/>
    <mergeCell ref="H13:I13"/>
    <mergeCell ref="J13:K13"/>
    <mergeCell ref="L13:M13"/>
    <mergeCell ref="C14:D14"/>
    <mergeCell ref="H14:I14"/>
    <mergeCell ref="J14:K14"/>
    <mergeCell ref="L14:M14"/>
    <mergeCell ref="C12:D12"/>
    <mergeCell ref="H12:I12"/>
    <mergeCell ref="J12:K12"/>
    <mergeCell ref="L12:M12"/>
    <mergeCell ref="C17:D17"/>
    <mergeCell ref="H17:I17"/>
    <mergeCell ref="J17:K17"/>
    <mergeCell ref="L17:M17"/>
    <mergeCell ref="C18:D18"/>
    <mergeCell ref="H18:I18"/>
    <mergeCell ref="J18:K18"/>
    <mergeCell ref="L18:M18"/>
    <mergeCell ref="C15:D15"/>
    <mergeCell ref="H15:I15"/>
    <mergeCell ref="J15:K15"/>
    <mergeCell ref="L15:M15"/>
    <mergeCell ref="C16:D16"/>
    <mergeCell ref="H16:I16"/>
    <mergeCell ref="J16:K16"/>
    <mergeCell ref="L16:M16"/>
    <mergeCell ref="C21:D21"/>
    <mergeCell ref="H21:I21"/>
    <mergeCell ref="J21:K21"/>
    <mergeCell ref="L21:M21"/>
    <mergeCell ref="C22:D22"/>
    <mergeCell ref="H22:I22"/>
    <mergeCell ref="J22:K22"/>
    <mergeCell ref="L22:M22"/>
    <mergeCell ref="C19:D19"/>
    <mergeCell ref="H19:I19"/>
    <mergeCell ref="J19:K19"/>
    <mergeCell ref="L19:M19"/>
    <mergeCell ref="C20:D20"/>
    <mergeCell ref="H20:I20"/>
    <mergeCell ref="J20:K20"/>
    <mergeCell ref="L20:M20"/>
    <mergeCell ref="C25:D25"/>
    <mergeCell ref="H25:I25"/>
    <mergeCell ref="J25:K25"/>
    <mergeCell ref="L25:M25"/>
    <mergeCell ref="C26:D26"/>
    <mergeCell ref="H26:I26"/>
    <mergeCell ref="J26:K26"/>
    <mergeCell ref="L26:M26"/>
    <mergeCell ref="C23:D23"/>
    <mergeCell ref="H23:I23"/>
    <mergeCell ref="J23:K23"/>
    <mergeCell ref="L23:M23"/>
    <mergeCell ref="C24:D24"/>
    <mergeCell ref="H24:I24"/>
    <mergeCell ref="J24:K24"/>
    <mergeCell ref="L24:M24"/>
    <mergeCell ref="C29:D29"/>
    <mergeCell ref="H29:I29"/>
    <mergeCell ref="J29:K29"/>
    <mergeCell ref="L29:M29"/>
    <mergeCell ref="C30:D30"/>
    <mergeCell ref="H30:I30"/>
    <mergeCell ref="J30:K30"/>
    <mergeCell ref="L30:M30"/>
    <mergeCell ref="C27:D27"/>
    <mergeCell ref="H27:I27"/>
    <mergeCell ref="J27:K27"/>
    <mergeCell ref="L27:M27"/>
    <mergeCell ref="C28:D28"/>
    <mergeCell ref="H28:I28"/>
    <mergeCell ref="J28:K28"/>
    <mergeCell ref="L28:M28"/>
    <mergeCell ref="C33:D33"/>
    <mergeCell ref="H33:I33"/>
    <mergeCell ref="J33:K33"/>
    <mergeCell ref="L33:M33"/>
    <mergeCell ref="C34:D34"/>
    <mergeCell ref="H34:I34"/>
    <mergeCell ref="J34:K34"/>
    <mergeCell ref="L34:M34"/>
    <mergeCell ref="C31:D31"/>
    <mergeCell ref="H31:I31"/>
    <mergeCell ref="J31:K31"/>
    <mergeCell ref="L31:M31"/>
    <mergeCell ref="C32:D32"/>
    <mergeCell ref="H32:I32"/>
    <mergeCell ref="J32:K32"/>
    <mergeCell ref="L32:M32"/>
    <mergeCell ref="C37:D37"/>
    <mergeCell ref="H37:I37"/>
    <mergeCell ref="J37:K37"/>
    <mergeCell ref="L37:M37"/>
    <mergeCell ref="C38:D38"/>
    <mergeCell ref="H38:I38"/>
    <mergeCell ref="J38:K38"/>
    <mergeCell ref="L38:M38"/>
    <mergeCell ref="C35:D35"/>
    <mergeCell ref="H35:I35"/>
    <mergeCell ref="J35:K35"/>
    <mergeCell ref="L35:M35"/>
    <mergeCell ref="C36:D36"/>
    <mergeCell ref="H36:I36"/>
    <mergeCell ref="J36:K36"/>
    <mergeCell ref="L36:M36"/>
  </mergeCells>
  <conditionalFormatting sqref="N13:N38">
    <cfRule type="cellIs" dxfId="27" priority="33" operator="equal">
      <formula>0</formula>
    </cfRule>
    <cfRule type="cellIs" dxfId="26" priority="34" operator="equal">
      <formula>0</formula>
    </cfRule>
  </conditionalFormatting>
  <conditionalFormatting sqref="R13:R38">
    <cfRule type="cellIs" dxfId="25" priority="32" stopIfTrue="1" operator="equal">
      <formula>0</formula>
    </cfRule>
  </conditionalFormatting>
  <conditionalFormatting sqref="S13:S38">
    <cfRule type="cellIs" dxfId="24" priority="31" operator="equal">
      <formula>0</formula>
    </cfRule>
  </conditionalFormatting>
  <conditionalFormatting sqref="R13:R38">
    <cfRule type="cellIs" dxfId="23" priority="30" operator="equal">
      <formula>FALSE</formula>
    </cfRule>
  </conditionalFormatting>
  <conditionalFormatting sqref="T13:U38 R13:R38">
    <cfRule type="expression" dxfId="22" priority="29">
      <formula>$E13="Vide"</formula>
    </cfRule>
  </conditionalFormatting>
  <conditionalFormatting sqref="F42 F48:F1048576 F1:F8 F13:F38">
    <cfRule type="cellIs" dxfId="21" priority="22" operator="equal">
      <formula>0</formula>
    </cfRule>
  </conditionalFormatting>
  <conditionalFormatting sqref="E13:E38">
    <cfRule type="cellIs" dxfId="20" priority="21" operator="equal">
      <formula>0</formula>
    </cfRule>
  </conditionalFormatting>
  <conditionalFormatting sqref="G14:G38">
    <cfRule type="cellIs" dxfId="19" priority="20" operator="equal">
      <formula>0</formula>
    </cfRule>
  </conditionalFormatting>
  <conditionalFormatting sqref="O13:O38">
    <cfRule type="cellIs" dxfId="18" priority="19" stopIfTrue="1" operator="equal">
      <formula>0</formula>
    </cfRule>
  </conditionalFormatting>
  <conditionalFormatting sqref="O13:O38">
    <cfRule type="cellIs" dxfId="17" priority="18" operator="equal">
      <formula>FALSE</formula>
    </cfRule>
  </conditionalFormatting>
  <conditionalFormatting sqref="O13:O38">
    <cfRule type="cellIs" dxfId="16" priority="16" operator="equal">
      <formula>0</formula>
    </cfRule>
    <cfRule type="expression" dxfId="15" priority="17" stopIfTrue="1">
      <formula>$E13="Chargé"</formula>
    </cfRule>
  </conditionalFormatting>
  <conditionalFormatting sqref="O38">
    <cfRule type="cellIs" dxfId="14" priority="15" operator="equal">
      <formula>FALSE</formula>
    </cfRule>
  </conditionalFormatting>
  <conditionalFormatting sqref="P14 P27">
    <cfRule type="cellIs" dxfId="13" priority="14" stopIfTrue="1" operator="equal">
      <formula>0</formula>
    </cfRule>
  </conditionalFormatting>
  <conditionalFormatting sqref="P13:P38">
    <cfRule type="cellIs" dxfId="12" priority="13" operator="equal">
      <formula>FALSE</formula>
    </cfRule>
  </conditionalFormatting>
  <conditionalFormatting sqref="P13:P38">
    <cfRule type="cellIs" dxfId="11" priority="12" stopIfTrue="1" operator="equal">
      <formula>0</formula>
    </cfRule>
  </conditionalFormatting>
  <conditionalFormatting sqref="P13:P38">
    <cfRule type="expression" dxfId="10" priority="11">
      <formula>$E13="Vide"</formula>
    </cfRule>
  </conditionalFormatting>
  <conditionalFormatting sqref="Q14:Q38">
    <cfRule type="cellIs" dxfId="9" priority="10" stopIfTrue="1" operator="equal">
      <formula>0</formula>
    </cfRule>
  </conditionalFormatting>
  <conditionalFormatting sqref="Q13:Q38">
    <cfRule type="cellIs" dxfId="8" priority="9" operator="equal">
      <formula>FALSE</formula>
    </cfRule>
  </conditionalFormatting>
  <conditionalFormatting sqref="Q13:Q38">
    <cfRule type="cellIs" dxfId="7" priority="8" stopIfTrue="1" operator="equal">
      <formula>0</formula>
    </cfRule>
  </conditionalFormatting>
  <conditionalFormatting sqref="Q13:Q38">
    <cfRule type="expression" dxfId="6" priority="7">
      <formula>$E13="Vide"</formula>
    </cfRule>
  </conditionalFormatting>
  <conditionalFormatting sqref="H12">
    <cfRule type="cellIs" dxfId="5" priority="6" operator="equal">
      <formula>0</formula>
    </cfRule>
  </conditionalFormatting>
  <conditionalFormatting sqref="F12">
    <cfRule type="cellIs" dxfId="4" priority="5" operator="equal">
      <formula>0</formula>
    </cfRule>
  </conditionalFormatting>
  <conditionalFormatting sqref="V1:AD1048576">
    <cfRule type="cellIs" dxfId="3" priority="4" operator="equal">
      <formula>FALSE</formula>
    </cfRule>
  </conditionalFormatting>
  <conditionalFormatting sqref="AF12:AN38">
    <cfRule type="cellIs" dxfId="2" priority="3" operator="equal">
      <formula>FALSE</formula>
    </cfRule>
  </conditionalFormatting>
  <conditionalFormatting sqref="AF1:AM1048576">
    <cfRule type="cellIs" dxfId="1" priority="2" operator="equal">
      <formula>TRUE</formula>
    </cfRule>
  </conditionalFormatting>
  <conditionalFormatting sqref="N13:N38">
    <cfRule type="cellIs" dxfId="0" priority="1" operator="equal">
      <formula>FALSE</formula>
    </cfRule>
  </conditionalFormatting>
  <dataValidations count="7">
    <dataValidation type="list" allowBlank="1" showInputMessage="1" showErrorMessage="1" error="Choisissez 'Vide' ou 'Chargé" sqref="E13" xr:uid="{1BA37255-C157-4254-900A-48920C32B892}">
      <formula1>"Vide,Chargé"</formula1>
    </dataValidation>
    <dataValidation type="custom" allowBlank="1" showInputMessage="1" showErrorMessage="1" errorTitle="Let op" error="Pour 'Type', 'Vide' est renseigné. Il n'est donc pas nécessaire de remplir cette colonne. " sqref="P13:Q38" xr:uid="{01953D34-1999-478F-B85C-60228B2182E4}">
      <formula1>$E13="Chargé"</formula1>
    </dataValidation>
    <dataValidation type="list" allowBlank="1" showInputMessage="1" showErrorMessage="1" sqref="E14:E38" xr:uid="{DB0DA538-32C3-4816-91D6-1247DBEECC6F}">
      <formula1>"Vide,Chargé"</formula1>
    </dataValidation>
    <dataValidation type="custom" allowBlank="1" showInputMessage="1" showErrorMessage="1" errorTitle="Let op" error="Bij 'Type' is 'Leeg' ingevuld. Daarom hoeft deze kolom niet ingevuld te worden. " sqref="R13:R38" xr:uid="{A5D116C2-4483-456D-8809-43E4845CEE42}">
      <formula1>$E13="Chargé"</formula1>
    </dataValidation>
    <dataValidation type="custom" allowBlank="1" showInputMessage="1" showErrorMessage="1" errorTitle="Let op" error="Pour 'Type', 'Chargé' est renseigné. Il n'est donc pas nécessaire de remplir cette colonne. " sqref="O13:O38" xr:uid="{6FF7A62F-E7F8-4139-A6F2-DD0BF391569E}">
      <formula1>$E13="Vide"</formula1>
    </dataValidation>
    <dataValidation type="custom" allowBlank="1" showInputMessage="1" showErrorMessage="1" errorTitle="Let op" error="Bij &quot;Type&quot; is Empty ingevuld. Daarom hoeft deze niet ingevuld te worden. " sqref="T13:U38" xr:uid="{BCD8EA66-FC2B-49FC-8320-942C5EB17043}">
      <formula1>$E13="Leeg"</formula1>
    </dataValidation>
    <dataValidation type="list" allowBlank="1" showInputMessage="1" showErrorMessage="1" sqref="J5" xr:uid="{60CA75AA-01A0-4EE9-A656-6F0DE0C7B63E}">
      <formula1>"Diesel (fossile),GTL"</formula1>
    </dataValidation>
  </dataValidations>
  <pageMargins left="0.23622047244094491" right="0.23622047244094491" top="0.39370078740157483" bottom="0.74803149606299213" header="0.31496062992125984" footer="0.31496062992125984"/>
  <pageSetup paperSize="8" scale="87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Calcul CO2</vt:lpstr>
      <vt:lpstr>Explanation</vt:lpstr>
      <vt:lpstr>'Calcul CO2'!Afdrukbereik</vt:lpstr>
      <vt:lpstr>Explanation!Afdrukbereik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Karin Struijk</cp:lastModifiedBy>
  <cp:lastPrinted>2023-02-28T08:48:33Z</cp:lastPrinted>
  <dcterms:created xsi:type="dcterms:W3CDTF">2013-09-28T18:24:44Z</dcterms:created>
  <dcterms:modified xsi:type="dcterms:W3CDTF">2023-02-28T16:30:31Z</dcterms:modified>
</cp:coreProperties>
</file>