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5 MASTER COPY BIVA CO2 REGISTRATION 2025\"/>
    </mc:Choice>
  </mc:AlternateContent>
  <xr:revisionPtr revIDLastSave="0" documentId="13_ncr:1_{9C500387-FB98-44A6-A4C5-63AE67634E61}" xr6:coauthVersionLast="47" xr6:coauthVersionMax="47" xr10:uidLastSave="{00000000-0000-0000-0000-000000000000}"/>
  <bookViews>
    <workbookView xWindow="-28920" yWindow="-120" windowWidth="29040" windowHeight="15840" xr2:uid="{0E751008-2196-9B40-996A-CC3DF018291B}"/>
  </bookViews>
  <sheets>
    <sheet name="CO2 Calculation" sheetId="26" r:id="rId1"/>
    <sheet name="Explanation" sheetId="32" r:id="rId2"/>
    <sheet name="EmissionFactors" sheetId="31" r:id="rId3"/>
  </sheets>
  <definedNames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_xlnm.Print_Area" localSheetId="0">'CO2 Calculation'!$A$1:$W$164</definedName>
    <definedName name="_xlnm.Print_Area" localSheetId="1">Explanation!$A$1:$W$38</definedName>
    <definedName name="Toepassin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6" l="1"/>
  <c r="N16" i="26"/>
  <c r="N17" i="26"/>
  <c r="N18" i="26"/>
  <c r="U18" i="26" s="1"/>
  <c r="N19" i="26"/>
  <c r="N20" i="26"/>
  <c r="U20" i="26" s="1"/>
  <c r="W20" i="26" s="1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U37" i="26" s="1"/>
  <c r="V37" i="26" s="1"/>
  <c r="N38" i="26"/>
  <c r="U38" i="26" s="1"/>
  <c r="V38" i="26" s="1"/>
  <c r="N39" i="26"/>
  <c r="N40" i="26"/>
  <c r="N41" i="26"/>
  <c r="N42" i="26"/>
  <c r="N43" i="26"/>
  <c r="N44" i="26"/>
  <c r="N45" i="26"/>
  <c r="N46" i="26"/>
  <c r="N47" i="26"/>
  <c r="U47" i="26" s="1"/>
  <c r="V47" i="26" s="1"/>
  <c r="N48" i="26"/>
  <c r="U48" i="26" s="1"/>
  <c r="V48" i="26" s="1"/>
  <c r="N49" i="26"/>
  <c r="U49" i="26" s="1"/>
  <c r="V49" i="26" s="1"/>
  <c r="N50" i="26"/>
  <c r="U50" i="26" s="1"/>
  <c r="V50" i="26" s="1"/>
  <c r="N51" i="26"/>
  <c r="N52" i="26"/>
  <c r="N53" i="26"/>
  <c r="N54" i="26"/>
  <c r="N55" i="26"/>
  <c r="N56" i="26"/>
  <c r="N57" i="26"/>
  <c r="N58" i="26"/>
  <c r="N59" i="26"/>
  <c r="U59" i="26" s="1"/>
  <c r="N60" i="26"/>
  <c r="U60" i="26" s="1"/>
  <c r="N61" i="26"/>
  <c r="U61" i="26" s="1"/>
  <c r="V61" i="26" s="1"/>
  <c r="N62" i="26"/>
  <c r="U62" i="26" s="1"/>
  <c r="V62" i="26" s="1"/>
  <c r="N63" i="26"/>
  <c r="N64" i="26"/>
  <c r="N65" i="26"/>
  <c r="N66" i="26"/>
  <c r="N67" i="26"/>
  <c r="N68" i="26"/>
  <c r="N69" i="26"/>
  <c r="N70" i="26"/>
  <c r="N71" i="26"/>
  <c r="U71" i="26" s="1"/>
  <c r="N72" i="26"/>
  <c r="U72" i="26" s="1"/>
  <c r="V72" i="26" s="1"/>
  <c r="N73" i="26"/>
  <c r="U73" i="26" s="1"/>
  <c r="V73" i="26" s="1"/>
  <c r="N74" i="26"/>
  <c r="U74" i="26" s="1"/>
  <c r="V74" i="26" s="1"/>
  <c r="N75" i="26"/>
  <c r="N76" i="26"/>
  <c r="N77" i="26"/>
  <c r="N78" i="26"/>
  <c r="N79" i="26"/>
  <c r="N80" i="26"/>
  <c r="N81" i="26"/>
  <c r="N82" i="26"/>
  <c r="N83" i="26"/>
  <c r="U83" i="26" s="1"/>
  <c r="N84" i="26"/>
  <c r="U84" i="26" s="1"/>
  <c r="N85" i="26"/>
  <c r="U85" i="26" s="1"/>
  <c r="N86" i="26"/>
  <c r="U86" i="26" s="1"/>
  <c r="N87" i="26"/>
  <c r="N88" i="26"/>
  <c r="N89" i="26"/>
  <c r="N90" i="26"/>
  <c r="N91" i="26"/>
  <c r="N92" i="26"/>
  <c r="N93" i="26"/>
  <c r="N94" i="26"/>
  <c r="N95" i="26"/>
  <c r="U95" i="26" s="1"/>
  <c r="N96" i="26"/>
  <c r="U96" i="26" s="1"/>
  <c r="N97" i="26"/>
  <c r="U97" i="26" s="1"/>
  <c r="V97" i="26" s="1"/>
  <c r="N98" i="26"/>
  <c r="U98" i="26" s="1"/>
  <c r="N99" i="26"/>
  <c r="N100" i="26"/>
  <c r="N101" i="26"/>
  <c r="N102" i="26"/>
  <c r="N103" i="26"/>
  <c r="N104" i="26"/>
  <c r="N105" i="26"/>
  <c r="N106" i="26"/>
  <c r="N107" i="26"/>
  <c r="U107" i="26" s="1"/>
  <c r="N108" i="26"/>
  <c r="U108" i="26" s="1"/>
  <c r="N109" i="26"/>
  <c r="U109" i="26" s="1"/>
  <c r="V109" i="26" s="1"/>
  <c r="N110" i="26"/>
  <c r="U110" i="26" s="1"/>
  <c r="N111" i="26"/>
  <c r="N112" i="26"/>
  <c r="N113" i="26"/>
  <c r="N114" i="26"/>
  <c r="N115" i="26"/>
  <c r="N116" i="26"/>
  <c r="N117" i="26"/>
  <c r="N118" i="26"/>
  <c r="N119" i="26"/>
  <c r="U119" i="26" s="1"/>
  <c r="N120" i="26"/>
  <c r="U120" i="26" s="1"/>
  <c r="N121" i="26"/>
  <c r="U121" i="26" s="1"/>
  <c r="N122" i="26"/>
  <c r="U122" i="26" s="1"/>
  <c r="N123" i="26"/>
  <c r="N124" i="26"/>
  <c r="N125" i="26"/>
  <c r="N126" i="26"/>
  <c r="N127" i="26"/>
  <c r="N128" i="26"/>
  <c r="N129" i="26"/>
  <c r="N130" i="26"/>
  <c r="N131" i="26"/>
  <c r="U131" i="26" s="1"/>
  <c r="N132" i="26"/>
  <c r="U132" i="26" s="1"/>
  <c r="V132" i="26" s="1"/>
  <c r="N133" i="26"/>
  <c r="U133" i="26" s="1"/>
  <c r="V133" i="26" s="1"/>
  <c r="N134" i="26"/>
  <c r="U134" i="26" s="1"/>
  <c r="N135" i="26"/>
  <c r="N136" i="26"/>
  <c r="N137" i="26"/>
  <c r="N138" i="26"/>
  <c r="N139" i="26"/>
  <c r="N140" i="26"/>
  <c r="N141" i="26"/>
  <c r="N142" i="26"/>
  <c r="N143" i="26"/>
  <c r="U143" i="26" s="1"/>
  <c r="N144" i="26"/>
  <c r="U144" i="26" s="1"/>
  <c r="V144" i="26" s="1"/>
  <c r="N145" i="26"/>
  <c r="U145" i="26" s="1"/>
  <c r="V145" i="26" s="1"/>
  <c r="N146" i="26"/>
  <c r="U146" i="26" s="1"/>
  <c r="N147" i="26"/>
  <c r="N148" i="26"/>
  <c r="N149" i="26"/>
  <c r="N150" i="26"/>
  <c r="N151" i="26"/>
  <c r="H149" i="26"/>
  <c r="H150" i="26"/>
  <c r="H151" i="26"/>
  <c r="H152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H137" i="26"/>
  <c r="H138" i="26"/>
  <c r="H139" i="26"/>
  <c r="H140" i="26"/>
  <c r="H141" i="26"/>
  <c r="H142" i="26"/>
  <c r="H143" i="26"/>
  <c r="H144" i="26"/>
  <c r="H145" i="26"/>
  <c r="H146" i="26"/>
  <c r="H147" i="26"/>
  <c r="H148" i="26"/>
  <c r="F17" i="26"/>
  <c r="H14" i="26"/>
  <c r="H15" i="26"/>
  <c r="AD38" i="32"/>
  <c r="AC38" i="32"/>
  <c r="AB38" i="32"/>
  <c r="AA38" i="32"/>
  <c r="Z38" i="32"/>
  <c r="Y38" i="32"/>
  <c r="X38" i="32"/>
  <c r="AD37" i="32"/>
  <c r="AC37" i="32"/>
  <c r="AB37" i="32"/>
  <c r="AA37" i="32"/>
  <c r="Z37" i="32"/>
  <c r="Y37" i="32"/>
  <c r="X37" i="32"/>
  <c r="AD36" i="32"/>
  <c r="AC36" i="32"/>
  <c r="AB36" i="32"/>
  <c r="AA36" i="32"/>
  <c r="Z36" i="32"/>
  <c r="Y36" i="32"/>
  <c r="X36" i="32"/>
  <c r="AD35" i="32"/>
  <c r="AC35" i="32"/>
  <c r="AB35" i="32"/>
  <c r="AA35" i="32"/>
  <c r="Z35" i="32"/>
  <c r="Y35" i="32"/>
  <c r="X35" i="32"/>
  <c r="AD34" i="32"/>
  <c r="AC34" i="32"/>
  <c r="AB34" i="32"/>
  <c r="AA34" i="32"/>
  <c r="Z34" i="32"/>
  <c r="Y34" i="32"/>
  <c r="X34" i="32"/>
  <c r="AD33" i="32"/>
  <c r="AC33" i="32"/>
  <c r="AB33" i="32"/>
  <c r="AA33" i="32"/>
  <c r="Z33" i="32"/>
  <c r="Y33" i="32"/>
  <c r="X33" i="32"/>
  <c r="AD32" i="32"/>
  <c r="AC32" i="32"/>
  <c r="AB32" i="32"/>
  <c r="AA32" i="32"/>
  <c r="Z32" i="32"/>
  <c r="Y32" i="32"/>
  <c r="X32" i="32"/>
  <c r="AD31" i="32"/>
  <c r="AC31" i="32"/>
  <c r="AB31" i="32"/>
  <c r="AA31" i="32"/>
  <c r="Z31" i="32"/>
  <c r="Y31" i="32"/>
  <c r="X31" i="32"/>
  <c r="AD30" i="32"/>
  <c r="AC30" i="32"/>
  <c r="AB30" i="32"/>
  <c r="AA30" i="32"/>
  <c r="Z30" i="32"/>
  <c r="Y30" i="32"/>
  <c r="X30" i="32"/>
  <c r="AD29" i="32"/>
  <c r="AC29" i="32"/>
  <c r="AB29" i="32"/>
  <c r="AA29" i="32"/>
  <c r="Z29" i="32"/>
  <c r="Y29" i="32"/>
  <c r="X29" i="32"/>
  <c r="AD28" i="32"/>
  <c r="AC28" i="32"/>
  <c r="AB28" i="32"/>
  <c r="AA28" i="32"/>
  <c r="Z28" i="32"/>
  <c r="Y28" i="32"/>
  <c r="X28" i="32"/>
  <c r="AD27" i="32"/>
  <c r="AC27" i="32"/>
  <c r="AB27" i="32"/>
  <c r="AA27" i="32"/>
  <c r="Z27" i="32"/>
  <c r="Y27" i="32"/>
  <c r="X27" i="32"/>
  <c r="AD26" i="32"/>
  <c r="AC26" i="32"/>
  <c r="AB26" i="32"/>
  <c r="AA26" i="32"/>
  <c r="Z26" i="32"/>
  <c r="Y26" i="32"/>
  <c r="X26" i="32"/>
  <c r="AD25" i="32"/>
  <c r="AC25" i="32"/>
  <c r="AB25" i="32"/>
  <c r="AA25" i="32"/>
  <c r="Z25" i="32"/>
  <c r="Y25" i="32"/>
  <c r="X25" i="32"/>
  <c r="AD24" i="32"/>
  <c r="AC24" i="32"/>
  <c r="AB24" i="32"/>
  <c r="AA24" i="32"/>
  <c r="Z24" i="32"/>
  <c r="Y24" i="32"/>
  <c r="X24" i="32"/>
  <c r="AD23" i="32"/>
  <c r="AC23" i="32"/>
  <c r="AB23" i="32"/>
  <c r="AA23" i="32"/>
  <c r="Z23" i="32"/>
  <c r="Y23" i="32"/>
  <c r="X23" i="32"/>
  <c r="AD22" i="32"/>
  <c r="AC22" i="32"/>
  <c r="AB22" i="32"/>
  <c r="AA22" i="32"/>
  <c r="Z22" i="32"/>
  <c r="Y22" i="32"/>
  <c r="X22" i="32"/>
  <c r="AD21" i="32"/>
  <c r="AC21" i="32"/>
  <c r="AB21" i="32"/>
  <c r="AA21" i="32"/>
  <c r="Z21" i="32"/>
  <c r="Y21" i="32"/>
  <c r="X21" i="32"/>
  <c r="AD20" i="32"/>
  <c r="AC20" i="32"/>
  <c r="AB20" i="32"/>
  <c r="AA20" i="32"/>
  <c r="Z20" i="32"/>
  <c r="Y20" i="32"/>
  <c r="X20" i="32"/>
  <c r="AD19" i="32"/>
  <c r="AC19" i="32"/>
  <c r="AB19" i="32"/>
  <c r="AA19" i="32"/>
  <c r="Z19" i="32"/>
  <c r="Y19" i="32"/>
  <c r="X19" i="32"/>
  <c r="AD18" i="32"/>
  <c r="AC18" i="32"/>
  <c r="AB18" i="32"/>
  <c r="AA18" i="32"/>
  <c r="Z18" i="32"/>
  <c r="Y18" i="32"/>
  <c r="X18" i="32"/>
  <c r="AD17" i="32"/>
  <c r="AC17" i="32"/>
  <c r="AB17" i="32"/>
  <c r="AA17" i="32"/>
  <c r="Z17" i="32"/>
  <c r="Y17" i="32"/>
  <c r="X17" i="32"/>
  <c r="AD16" i="32"/>
  <c r="AC16" i="32"/>
  <c r="AB16" i="32"/>
  <c r="AA16" i="32"/>
  <c r="Z16" i="32"/>
  <c r="Y16" i="32"/>
  <c r="X16" i="32"/>
  <c r="AD15" i="32"/>
  <c r="AC15" i="32"/>
  <c r="AB15" i="32"/>
  <c r="AA15" i="32"/>
  <c r="Z15" i="32"/>
  <c r="Y15" i="32"/>
  <c r="X15" i="32"/>
  <c r="AD14" i="32"/>
  <c r="AC14" i="32"/>
  <c r="AB14" i="32"/>
  <c r="AA14" i="32"/>
  <c r="Z14" i="32"/>
  <c r="Y14" i="32"/>
  <c r="X14" i="32"/>
  <c r="AD13" i="32"/>
  <c r="AC13" i="32"/>
  <c r="AB13" i="32"/>
  <c r="AA13" i="32"/>
  <c r="Z13" i="32"/>
  <c r="Y13" i="32"/>
  <c r="X13" i="32"/>
  <c r="T135" i="26"/>
  <c r="T136" i="26"/>
  <c r="T137" i="26"/>
  <c r="T138" i="26"/>
  <c r="T139" i="26"/>
  <c r="T140" i="26"/>
  <c r="T141" i="26"/>
  <c r="T142" i="26"/>
  <c r="T143" i="26"/>
  <c r="T144" i="26"/>
  <c r="T145" i="26"/>
  <c r="T146" i="26"/>
  <c r="T147" i="26"/>
  <c r="T148" i="26"/>
  <c r="T149" i="26"/>
  <c r="T150" i="26"/>
  <c r="T151" i="26"/>
  <c r="T115" i="26"/>
  <c r="T116" i="26"/>
  <c r="T117" i="26"/>
  <c r="T118" i="26"/>
  <c r="T119" i="26"/>
  <c r="T120" i="26"/>
  <c r="T121" i="26"/>
  <c r="T122" i="26"/>
  <c r="T123" i="26"/>
  <c r="T124" i="26"/>
  <c r="T125" i="26"/>
  <c r="T126" i="26"/>
  <c r="T127" i="26"/>
  <c r="T128" i="26"/>
  <c r="T129" i="26"/>
  <c r="T130" i="26"/>
  <c r="T131" i="26"/>
  <c r="T132" i="26"/>
  <c r="T133" i="26"/>
  <c r="T134" i="26"/>
  <c r="T95" i="26"/>
  <c r="T96" i="26"/>
  <c r="T97" i="26"/>
  <c r="T98" i="26"/>
  <c r="T99" i="26"/>
  <c r="T100" i="26"/>
  <c r="T101" i="26"/>
  <c r="T102" i="26"/>
  <c r="T103" i="26"/>
  <c r="T104" i="26"/>
  <c r="T105" i="26"/>
  <c r="T106" i="26"/>
  <c r="T107" i="26"/>
  <c r="T108" i="26"/>
  <c r="T109" i="26"/>
  <c r="T110" i="26"/>
  <c r="T111" i="26"/>
  <c r="T112" i="26"/>
  <c r="T113" i="26"/>
  <c r="T114" i="26"/>
  <c r="T76" i="26"/>
  <c r="T77" i="26"/>
  <c r="T78" i="26"/>
  <c r="T79" i="26"/>
  <c r="T80" i="26"/>
  <c r="T81" i="26"/>
  <c r="T82" i="26"/>
  <c r="T83" i="26"/>
  <c r="T84" i="26"/>
  <c r="T85" i="26"/>
  <c r="T86" i="26"/>
  <c r="T87" i="26"/>
  <c r="T88" i="26"/>
  <c r="T89" i="26"/>
  <c r="T90" i="26"/>
  <c r="T91" i="26"/>
  <c r="T92" i="26"/>
  <c r="T93" i="26"/>
  <c r="T94" i="26"/>
  <c r="T57" i="26"/>
  <c r="T58" i="26"/>
  <c r="T59" i="26"/>
  <c r="T60" i="26"/>
  <c r="T61" i="26"/>
  <c r="W61" i="26" s="1"/>
  <c r="T62" i="26"/>
  <c r="W62" i="26" s="1"/>
  <c r="T63" i="26"/>
  <c r="T64" i="26"/>
  <c r="T65" i="26"/>
  <c r="T66" i="26"/>
  <c r="T67" i="26"/>
  <c r="T68" i="26"/>
  <c r="T69" i="26"/>
  <c r="T70" i="26"/>
  <c r="T71" i="26"/>
  <c r="T72" i="26"/>
  <c r="T73" i="26"/>
  <c r="T74" i="26"/>
  <c r="W74" i="26" s="1"/>
  <c r="T75" i="26"/>
  <c r="T37" i="26"/>
  <c r="T38" i="26"/>
  <c r="T39" i="26"/>
  <c r="T40" i="26"/>
  <c r="T41" i="26"/>
  <c r="T42" i="26"/>
  <c r="T43" i="26"/>
  <c r="T44" i="26"/>
  <c r="T45" i="26"/>
  <c r="T46" i="26"/>
  <c r="W46" i="26" s="1"/>
  <c r="T47" i="26"/>
  <c r="W47" i="26" s="1"/>
  <c r="T48" i="26"/>
  <c r="T49" i="26"/>
  <c r="T50" i="26"/>
  <c r="T51" i="26"/>
  <c r="T52" i="26"/>
  <c r="T53" i="26"/>
  <c r="T54" i="26"/>
  <c r="T55" i="26"/>
  <c r="T56" i="26"/>
  <c r="W41" i="26"/>
  <c r="W42" i="26"/>
  <c r="W43" i="26"/>
  <c r="W87" i="26"/>
  <c r="W88" i="26"/>
  <c r="W89" i="26"/>
  <c r="W99" i="26"/>
  <c r="W100" i="26"/>
  <c r="W101" i="26"/>
  <c r="W102" i="26"/>
  <c r="W103" i="26"/>
  <c r="W104" i="26"/>
  <c r="W111" i="26"/>
  <c r="W112" i="26"/>
  <c r="W113" i="26"/>
  <c r="W114" i="26"/>
  <c r="V39" i="26"/>
  <c r="V40" i="26"/>
  <c r="V41" i="26"/>
  <c r="V42" i="26"/>
  <c r="V43" i="26"/>
  <c r="V51" i="26"/>
  <c r="V52" i="26"/>
  <c r="V53" i="26"/>
  <c r="V54" i="26"/>
  <c r="V55" i="26"/>
  <c r="V63" i="26"/>
  <c r="V64" i="26"/>
  <c r="V65" i="26"/>
  <c r="V66" i="26"/>
  <c r="V67" i="26"/>
  <c r="V75" i="26"/>
  <c r="V76" i="26"/>
  <c r="V77" i="26"/>
  <c r="V78" i="26"/>
  <c r="V79" i="26"/>
  <c r="V87" i="26"/>
  <c r="V88" i="26"/>
  <c r="V89" i="26"/>
  <c r="V90" i="26"/>
  <c r="V91" i="26"/>
  <c r="V99" i="26"/>
  <c r="V100" i="26"/>
  <c r="V101" i="26"/>
  <c r="V102" i="26"/>
  <c r="V103" i="26"/>
  <c r="V111" i="26"/>
  <c r="V112" i="26"/>
  <c r="V113" i="26"/>
  <c r="V114" i="26"/>
  <c r="V115" i="26"/>
  <c r="V123" i="26"/>
  <c r="V124" i="26"/>
  <c r="V125" i="26"/>
  <c r="V126" i="26"/>
  <c r="V127" i="26"/>
  <c r="V135" i="26"/>
  <c r="V136" i="26"/>
  <c r="V137" i="26"/>
  <c r="V138" i="26"/>
  <c r="V139" i="26"/>
  <c r="V147" i="26"/>
  <c r="V148" i="26"/>
  <c r="V149" i="26"/>
  <c r="V150" i="26"/>
  <c r="V151" i="26"/>
  <c r="U39" i="26"/>
  <c r="U40" i="26"/>
  <c r="U41" i="26"/>
  <c r="U42" i="26"/>
  <c r="U43" i="26"/>
  <c r="U44" i="26"/>
  <c r="V44" i="26" s="1"/>
  <c r="U45" i="26"/>
  <c r="V45" i="26" s="1"/>
  <c r="U46" i="26"/>
  <c r="V46" i="26" s="1"/>
  <c r="U51" i="26"/>
  <c r="U52" i="26"/>
  <c r="U53" i="26"/>
  <c r="W53" i="26" s="1"/>
  <c r="U54" i="26"/>
  <c r="W54" i="26" s="1"/>
  <c r="U55" i="26"/>
  <c r="W55" i="26" s="1"/>
  <c r="U56" i="26"/>
  <c r="V56" i="26" s="1"/>
  <c r="U57" i="26"/>
  <c r="U58" i="26"/>
  <c r="U63" i="26"/>
  <c r="U64" i="26"/>
  <c r="U65" i="26"/>
  <c r="U66" i="26"/>
  <c r="U67" i="26"/>
  <c r="U68" i="26"/>
  <c r="V68" i="26" s="1"/>
  <c r="U69" i="26"/>
  <c r="U70" i="26"/>
  <c r="U75" i="26"/>
  <c r="U76" i="26"/>
  <c r="W76" i="26" s="1"/>
  <c r="U77" i="26"/>
  <c r="W77" i="26" s="1"/>
  <c r="U78" i="26"/>
  <c r="U79" i="26"/>
  <c r="U80" i="26"/>
  <c r="U81" i="26"/>
  <c r="U82" i="26"/>
  <c r="U87" i="26"/>
  <c r="U88" i="26"/>
  <c r="U89" i="26"/>
  <c r="U90" i="26"/>
  <c r="U91" i="26"/>
  <c r="U92" i="26"/>
  <c r="U93" i="26"/>
  <c r="U94" i="26"/>
  <c r="U99" i="26"/>
  <c r="U100" i="26"/>
  <c r="U101" i="26"/>
  <c r="U102" i="26"/>
  <c r="U103" i="26"/>
  <c r="U104" i="26"/>
  <c r="V104" i="26" s="1"/>
  <c r="U105" i="26"/>
  <c r="U106" i="26"/>
  <c r="U111" i="26"/>
  <c r="U112" i="26"/>
  <c r="U113" i="26"/>
  <c r="U114" i="26"/>
  <c r="U115" i="26"/>
  <c r="U116" i="26"/>
  <c r="U117" i="26"/>
  <c r="V117" i="26" s="1"/>
  <c r="U118" i="26"/>
  <c r="V118" i="26" s="1"/>
  <c r="U123" i="26"/>
  <c r="W123" i="26" s="1"/>
  <c r="U124" i="26"/>
  <c r="W124" i="26" s="1"/>
  <c r="U125" i="26"/>
  <c r="U126" i="26"/>
  <c r="U127" i="26"/>
  <c r="U128" i="26"/>
  <c r="U129" i="26"/>
  <c r="U130" i="26"/>
  <c r="U135" i="26"/>
  <c r="W135" i="26" s="1"/>
  <c r="U136" i="26"/>
  <c r="W136" i="26" s="1"/>
  <c r="U137" i="26"/>
  <c r="W137" i="26" s="1"/>
  <c r="U138" i="26"/>
  <c r="W138" i="26" s="1"/>
  <c r="U139" i="26"/>
  <c r="W139" i="26" s="1"/>
  <c r="U140" i="26"/>
  <c r="U141" i="26"/>
  <c r="U142" i="26"/>
  <c r="U147" i="26"/>
  <c r="W147" i="26" s="1"/>
  <c r="U148" i="26"/>
  <c r="W148" i="26" s="1"/>
  <c r="U149" i="26"/>
  <c r="U150" i="26"/>
  <c r="W150" i="26" s="1"/>
  <c r="U151" i="26"/>
  <c r="W151" i="26" s="1"/>
  <c r="P157" i="26"/>
  <c r="P158" i="26"/>
  <c r="P159" i="26"/>
  <c r="P15" i="26"/>
  <c r="P16" i="26"/>
  <c r="P17" i="26"/>
  <c r="P18" i="26"/>
  <c r="P19" i="26"/>
  <c r="U19" i="26" s="1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71" i="26"/>
  <c r="P72" i="26"/>
  <c r="P73" i="26"/>
  <c r="P74" i="26"/>
  <c r="P75" i="26"/>
  <c r="P76" i="26"/>
  <c r="P77" i="26"/>
  <c r="P78" i="26"/>
  <c r="P79" i="26"/>
  <c r="P80" i="26"/>
  <c r="P81" i="26"/>
  <c r="P82" i="26"/>
  <c r="P83" i="26"/>
  <c r="P84" i="26"/>
  <c r="P85" i="26"/>
  <c r="P86" i="26"/>
  <c r="P87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P100" i="26"/>
  <c r="P101" i="26"/>
  <c r="P102" i="26"/>
  <c r="P103" i="26"/>
  <c r="P104" i="26"/>
  <c r="P105" i="26"/>
  <c r="P106" i="26"/>
  <c r="P107" i="26"/>
  <c r="P108" i="26"/>
  <c r="P109" i="26"/>
  <c r="P110" i="26"/>
  <c r="P111" i="26"/>
  <c r="P112" i="26"/>
  <c r="P113" i="26"/>
  <c r="P114" i="26"/>
  <c r="P115" i="26"/>
  <c r="P116" i="26"/>
  <c r="P117" i="26"/>
  <c r="P118" i="26"/>
  <c r="P119" i="26"/>
  <c r="P120" i="26"/>
  <c r="P121" i="26"/>
  <c r="P122" i="26"/>
  <c r="P123" i="26"/>
  <c r="P124" i="26"/>
  <c r="P125" i="26"/>
  <c r="P126" i="26"/>
  <c r="P127" i="26"/>
  <c r="P128" i="26"/>
  <c r="P129" i="26"/>
  <c r="P130" i="26"/>
  <c r="P131" i="26"/>
  <c r="P132" i="26"/>
  <c r="P133" i="26"/>
  <c r="P134" i="26"/>
  <c r="P135" i="26"/>
  <c r="P136" i="26"/>
  <c r="P137" i="26"/>
  <c r="P138" i="26"/>
  <c r="P139" i="26"/>
  <c r="P140" i="26"/>
  <c r="P141" i="26"/>
  <c r="P142" i="26"/>
  <c r="P143" i="26"/>
  <c r="P144" i="26"/>
  <c r="P145" i="26"/>
  <c r="P146" i="26"/>
  <c r="P147" i="26"/>
  <c r="P148" i="26"/>
  <c r="P149" i="26"/>
  <c r="P150" i="26"/>
  <c r="P151" i="26"/>
  <c r="P14" i="26"/>
  <c r="P13" i="26"/>
  <c r="W134" i="26" l="1"/>
  <c r="V134" i="26"/>
  <c r="V110" i="26"/>
  <c r="W110" i="26"/>
  <c r="V86" i="26"/>
  <c r="W86" i="26"/>
  <c r="W96" i="26"/>
  <c r="V96" i="26"/>
  <c r="W84" i="26"/>
  <c r="V84" i="26"/>
  <c r="V140" i="26"/>
  <c r="W140" i="26"/>
  <c r="W145" i="26"/>
  <c r="W131" i="26"/>
  <c r="V131" i="26"/>
  <c r="W95" i="26"/>
  <c r="V95" i="26"/>
  <c r="W144" i="26"/>
  <c r="W133" i="26"/>
  <c r="W132" i="26"/>
  <c r="W118" i="26"/>
  <c r="W117" i="26"/>
  <c r="W146" i="26"/>
  <c r="V146" i="26"/>
  <c r="V122" i="26"/>
  <c r="W122" i="26"/>
  <c r="W98" i="26"/>
  <c r="V98" i="26"/>
  <c r="W142" i="26"/>
  <c r="V142" i="26"/>
  <c r="W106" i="26"/>
  <c r="V106" i="26"/>
  <c r="V70" i="26"/>
  <c r="W70" i="26"/>
  <c r="V121" i="26"/>
  <c r="W121" i="26"/>
  <c r="W85" i="26"/>
  <c r="V85" i="26"/>
  <c r="V141" i="26"/>
  <c r="W141" i="26"/>
  <c r="W105" i="26"/>
  <c r="V105" i="26"/>
  <c r="V69" i="26"/>
  <c r="W69" i="26"/>
  <c r="W120" i="26"/>
  <c r="V120" i="26"/>
  <c r="W108" i="26"/>
  <c r="V108" i="26"/>
  <c r="V60" i="26"/>
  <c r="W60" i="26"/>
  <c r="W143" i="26"/>
  <c r="V143" i="26"/>
  <c r="W119" i="26"/>
  <c r="V119" i="26"/>
  <c r="W107" i="26"/>
  <c r="V107" i="26"/>
  <c r="W83" i="26"/>
  <c r="V83" i="26"/>
  <c r="W71" i="26"/>
  <c r="V71" i="26"/>
  <c r="W59" i="26"/>
  <c r="V59" i="26"/>
  <c r="V82" i="26"/>
  <c r="W82" i="26"/>
  <c r="V81" i="26"/>
  <c r="W81" i="26"/>
  <c r="V116" i="26"/>
  <c r="W116" i="26"/>
  <c r="V80" i="26"/>
  <c r="W80" i="26"/>
  <c r="W130" i="26"/>
  <c r="V130" i="26"/>
  <c r="W94" i="26"/>
  <c r="V94" i="26"/>
  <c r="V58" i="26"/>
  <c r="W58" i="26"/>
  <c r="V129" i="26"/>
  <c r="W129" i="26"/>
  <c r="W93" i="26"/>
  <c r="V93" i="26"/>
  <c r="V57" i="26"/>
  <c r="W57" i="26"/>
  <c r="W73" i="26"/>
  <c r="V128" i="26"/>
  <c r="W128" i="26"/>
  <c r="W92" i="26"/>
  <c r="V92" i="26"/>
  <c r="W72" i="26"/>
  <c r="W115" i="26"/>
  <c r="W68" i="26"/>
  <c r="W125" i="26"/>
  <c r="W40" i="26"/>
  <c r="W67" i="26"/>
  <c r="W51" i="26"/>
  <c r="W39" i="26"/>
  <c r="W66" i="26"/>
  <c r="W50" i="26"/>
  <c r="W38" i="26"/>
  <c r="W65" i="26"/>
  <c r="W91" i="26"/>
  <c r="W79" i="26"/>
  <c r="W45" i="26"/>
  <c r="W56" i="26"/>
  <c r="W127" i="26"/>
  <c r="W126" i="26"/>
  <c r="W97" i="26"/>
  <c r="W44" i="26"/>
  <c r="W109" i="26"/>
  <c r="W52" i="26"/>
  <c r="W149" i="26"/>
  <c r="W49" i="26"/>
  <c r="W37" i="26"/>
  <c r="W64" i="26"/>
  <c r="W90" i="26"/>
  <c r="W78" i="26"/>
  <c r="W48" i="26"/>
  <c r="W75" i="26"/>
  <c r="W63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97" i="26"/>
  <c r="F98" i="26"/>
  <c r="F99" i="26"/>
  <c r="F100" i="26"/>
  <c r="F101" i="26"/>
  <c r="F102" i="26"/>
  <c r="F103" i="26"/>
  <c r="F104" i="26"/>
  <c r="F105" i="26"/>
  <c r="F106" i="26"/>
  <c r="F107" i="26"/>
  <c r="F108" i="26"/>
  <c r="F109" i="26"/>
  <c r="F110" i="26"/>
  <c r="F111" i="26"/>
  <c r="F112" i="26"/>
  <c r="F113" i="26"/>
  <c r="F114" i="26"/>
  <c r="F115" i="26"/>
  <c r="F116" i="26"/>
  <c r="F117" i="26"/>
  <c r="F118" i="26"/>
  <c r="F119" i="26"/>
  <c r="F120" i="26"/>
  <c r="F121" i="26"/>
  <c r="F122" i="26"/>
  <c r="F123" i="26"/>
  <c r="F124" i="26"/>
  <c r="F125" i="26"/>
  <c r="F126" i="26"/>
  <c r="F127" i="26"/>
  <c r="F128" i="26"/>
  <c r="F129" i="26"/>
  <c r="F130" i="26"/>
  <c r="F131" i="26"/>
  <c r="F132" i="26"/>
  <c r="F133" i="26"/>
  <c r="F134" i="26"/>
  <c r="F135" i="26"/>
  <c r="F136" i="26"/>
  <c r="F137" i="26"/>
  <c r="F138" i="26"/>
  <c r="F139" i="26"/>
  <c r="F140" i="26"/>
  <c r="F141" i="26"/>
  <c r="F142" i="26"/>
  <c r="F143" i="26"/>
  <c r="F144" i="26"/>
  <c r="F145" i="26"/>
  <c r="F146" i="26"/>
  <c r="F147" i="26"/>
  <c r="F148" i="26"/>
  <c r="F149" i="26"/>
  <c r="F150" i="26"/>
  <c r="F151" i="26"/>
  <c r="F152" i="26"/>
  <c r="R158" i="26" l="1"/>
  <c r="V153" i="26" l="1"/>
  <c r="U15" i="26"/>
  <c r="H16" i="26"/>
  <c r="U16" i="26" s="1"/>
  <c r="H17" i="26"/>
  <c r="U17" i="26" s="1"/>
  <c r="H18" i="26"/>
  <c r="H19" i="26"/>
  <c r="H20" i="26"/>
  <c r="U21" i="26"/>
  <c r="W21" i="26" s="1"/>
  <c r="U22" i="26"/>
  <c r="W22" i="26" s="1"/>
  <c r="U23" i="26"/>
  <c r="W23" i="26" s="1"/>
  <c r="AD152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152" i="26"/>
  <c r="AC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152" i="26"/>
  <c r="AB13" i="26"/>
  <c r="T14" i="26"/>
  <c r="T15" i="26"/>
  <c r="T16" i="26"/>
  <c r="T17" i="26"/>
  <c r="T18" i="26"/>
  <c r="T19" i="26"/>
  <c r="W19" i="26" s="1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152" i="26"/>
  <c r="T13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152" i="26"/>
  <c r="AA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152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152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152" i="26"/>
  <c r="Z13" i="26"/>
  <c r="N13" i="26"/>
  <c r="F15" i="26"/>
  <c r="F16" i="26"/>
  <c r="F18" i="26"/>
  <c r="N14" i="26"/>
  <c r="F14" i="26"/>
  <c r="Q158" i="26" l="1"/>
  <c r="U14" i="26"/>
  <c r="T158" i="26" s="1"/>
  <c r="Q157" i="26"/>
  <c r="U13" i="26"/>
  <c r="T157" i="26" s="1"/>
  <c r="S158" i="26"/>
  <c r="W16" i="26"/>
  <c r="W15" i="26"/>
  <c r="W17" i="26"/>
  <c r="V20" i="26"/>
  <c r="W13" i="26" l="1"/>
  <c r="Q159" i="26"/>
  <c r="W14" i="26"/>
  <c r="V21" i="26"/>
  <c r="V17" i="26"/>
  <c r="V16" i="26"/>
  <c r="V19" i="26"/>
  <c r="V22" i="26"/>
  <c r="V15" i="26"/>
  <c r="V14" i="26"/>
  <c r="V13" i="26"/>
  <c r="W18" i="26"/>
  <c r="V18" i="26"/>
  <c r="V23" i="26"/>
  <c r="R159" i="26" l="1"/>
  <c r="S159" i="26" l="1"/>
  <c r="U26" i="26"/>
  <c r="W26" i="26" s="1"/>
  <c r="U27" i="26"/>
  <c r="W27" i="26" s="1"/>
  <c r="U28" i="26"/>
  <c r="W28" i="26" s="1"/>
  <c r="U29" i="26"/>
  <c r="W29" i="26" s="1"/>
  <c r="U30" i="26"/>
  <c r="W30" i="26" s="1"/>
  <c r="U31" i="26"/>
  <c r="W31" i="26" s="1"/>
  <c r="U32" i="26"/>
  <c r="W32" i="26" s="1"/>
  <c r="U33" i="26"/>
  <c r="W33" i="26" s="1"/>
  <c r="U34" i="26"/>
  <c r="U35" i="26"/>
  <c r="U36" i="26"/>
  <c r="N152" i="26"/>
  <c r="U152" i="26" s="1"/>
  <c r="V152" i="26" s="1"/>
  <c r="U24" i="26"/>
  <c r="W24" i="26" s="1"/>
  <c r="U25" i="26"/>
  <c r="W25" i="26" s="1"/>
  <c r="V34" i="26" l="1"/>
  <c r="W34" i="26"/>
  <c r="W36" i="26"/>
  <c r="V36" i="26"/>
  <c r="W35" i="26"/>
  <c r="V35" i="26"/>
  <c r="V26" i="26"/>
  <c r="V25" i="26"/>
  <c r="V27" i="26"/>
  <c r="V31" i="26" l="1"/>
  <c r="V24" i="26"/>
  <c r="V30" i="26"/>
  <c r="V32" i="26"/>
  <c r="V33" i="26"/>
  <c r="V28" i="26"/>
  <c r="V29" i="26"/>
  <c r="W152" i="26"/>
  <c r="U157" i="26" l="1"/>
  <c r="V158" i="26" l="1"/>
  <c r="U158" i="26"/>
  <c r="W158" i="26"/>
  <c r="T159" i="26"/>
  <c r="V159" i="26" l="1"/>
  <c r="U159" i="26"/>
</calcChain>
</file>

<file path=xl/sharedStrings.xml><?xml version="1.0" encoding="utf-8"?>
<sst xmlns="http://schemas.openxmlformats.org/spreadsheetml/2006/main" count="411" uniqueCount="106">
  <si>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</si>
  <si>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</si>
  <si>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</si>
  <si>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</si>
  <si>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</si>
  <si>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</si>
  <si>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</si>
  <si>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</si>
  <si>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</si>
  <si>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t>#</t>
  </si>
  <si>
    <t>D</t>
  </si>
  <si>
    <t>E</t>
  </si>
  <si>
    <t>Captain</t>
  </si>
  <si>
    <t>ENI</t>
  </si>
  <si>
    <t>*</t>
  </si>
  <si>
    <t>x km</t>
  </si>
  <si>
    <t>D x E</t>
  </si>
  <si>
    <t>A + B - C</t>
  </si>
  <si>
    <t>Kilometers</t>
  </si>
  <si>
    <t>(tkm)</t>
  </si>
  <si>
    <t>kilometer</t>
  </si>
  <si>
    <t>Per</t>
  </si>
  <si>
    <t xml:space="preserve">Per </t>
  </si>
  <si>
    <t>ton (kg)</t>
  </si>
  <si>
    <t xml:space="preserve">(km) </t>
  </si>
  <si>
    <t xml:space="preserve">(liters) </t>
  </si>
  <si>
    <t xml:space="preserve">kilometers </t>
  </si>
  <si>
    <t>F</t>
  </si>
  <si>
    <t>H</t>
  </si>
  <si>
    <t>N</t>
  </si>
  <si>
    <t>R</t>
  </si>
  <si>
    <t>S</t>
  </si>
  <si>
    <t>T</t>
  </si>
  <si>
    <t>u</t>
  </si>
  <si>
    <t xml:space="preserve">kg </t>
  </si>
  <si>
    <t xml:space="preserve">kg/km </t>
  </si>
  <si>
    <t xml:space="preserve"> Type</t>
  </si>
  <si>
    <t>XX</t>
  </si>
  <si>
    <t>Port of departure</t>
  </si>
  <si>
    <t>Por of arrival</t>
  </si>
  <si>
    <t>Content</t>
  </si>
  <si>
    <t>bunkers</t>
  </si>
  <si>
    <t>start voyage</t>
  </si>
  <si>
    <t xml:space="preserve">Bunkered </t>
  </si>
  <si>
    <t>during voyage</t>
  </si>
  <si>
    <t xml:space="preserve">bunkers </t>
  </si>
  <si>
    <t>end of trip</t>
  </si>
  <si>
    <t>Consumption</t>
  </si>
  <si>
    <t>for voyage</t>
  </si>
  <si>
    <t>empty</t>
  </si>
  <si>
    <t>loaded</t>
  </si>
  <si>
    <t>Transporte</t>
  </si>
  <si>
    <t>tons</t>
  </si>
  <si>
    <t>Tons</t>
  </si>
  <si>
    <t>voyage</t>
  </si>
  <si>
    <t>transported</t>
  </si>
  <si>
    <t xml:space="preserve">&lt;&lt;Select&gt;&gt; </t>
  </si>
  <si>
    <t>&lt;&lt;Automatic, except first&gt;&gt;</t>
  </si>
  <si>
    <t>&lt;&lt;Fill in&gt;&gt;</t>
  </si>
  <si>
    <t>&lt;&lt;Automatic,     except first&gt;&gt;</t>
  </si>
  <si>
    <t>&lt;&lt;Automatic&gt;&gt;</t>
  </si>
  <si>
    <t>Voyage</t>
  </si>
  <si>
    <t>Fuel in litres</t>
  </si>
  <si>
    <t>Transport performance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</si>
  <si>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Calculation</t>
    </r>
  </si>
  <si>
    <t>Time frame</t>
  </si>
  <si>
    <t>Ship</t>
  </si>
  <si>
    <t>Fuel</t>
  </si>
  <si>
    <t>NOTES</t>
  </si>
  <si>
    <r>
      <t xml:space="preserve">For </t>
    </r>
    <r>
      <rPr>
        <b/>
        <sz val="9"/>
        <color rgb="FF002060"/>
        <rFont val="Arial"/>
        <family val="2"/>
      </rPr>
      <t>empty</t>
    </r>
    <r>
      <rPr>
        <sz val="9"/>
        <color rgb="FF002060"/>
        <rFont val="Arial"/>
        <family val="2"/>
      </rPr>
      <t xml:space="preserve"> voyages: total emissions in kg and per kilogram per kilometre</t>
    </r>
  </si>
  <si>
    <r>
      <t xml:space="preserve">For </t>
    </r>
    <r>
      <rPr>
        <b/>
        <sz val="9"/>
        <color rgb="FF002060"/>
        <rFont val="Arial"/>
        <family val="2"/>
      </rPr>
      <t xml:space="preserve">loaded </t>
    </r>
    <r>
      <rPr>
        <sz val="9"/>
        <color rgb="FF002060"/>
        <rFont val="Arial"/>
        <family val="2"/>
      </rPr>
      <t>voyages: total emissions in kg, per kilometre, per tonne transported, per tonne-kilometre</t>
    </r>
  </si>
  <si>
    <r>
      <t xml:space="preserve">For </t>
    </r>
    <r>
      <rPr>
        <b/>
        <sz val="9"/>
        <color rgb="FF002060"/>
        <rFont val="Arial"/>
        <family val="2"/>
      </rPr>
      <t xml:space="preserve">all </t>
    </r>
    <r>
      <rPr>
        <sz val="9"/>
        <color rgb="FF002060"/>
        <rFont val="Arial"/>
        <family val="2"/>
      </rPr>
      <t xml:space="preserve">trips (total): excluding tonne-kilometres, because you cannot add the empty kilometres to the loaded kilometres and convert them into tonne-kilometres. You then get: the more empty kilometres, the lower the emissions per tkm. This cannot be the intention and in fact encourages empty kilometres.  </t>
    </r>
  </si>
  <si>
    <t>This calculation is a first step to raise awareness. Setting goals can be a next step.</t>
  </si>
  <si>
    <t>Voyages</t>
  </si>
  <si>
    <t>Empty</t>
  </si>
  <si>
    <t>Loaded</t>
  </si>
  <si>
    <t>All</t>
  </si>
  <si>
    <t>Distance</t>
  </si>
  <si>
    <t>Transported</t>
  </si>
  <si>
    <t>tonnes</t>
  </si>
  <si>
    <t>tonne-</t>
  </si>
  <si>
    <t xml:space="preserve">Tonne- </t>
  </si>
  <si>
    <t xml:space="preserve">gr/tkm </t>
  </si>
  <si>
    <t>N/A</t>
  </si>
  <si>
    <t>kg/tonne</t>
  </si>
  <si>
    <t>SUMMARY</t>
  </si>
  <si>
    <t>Date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</si>
  <si>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</si>
  <si>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r>
      <t>CO</t>
    </r>
    <r>
      <rPr>
        <b/>
        <vertAlign val="subscript"/>
        <sz val="9"/>
        <color rgb="FF002060"/>
        <rFont val="Arial"/>
        <family val="2"/>
      </rPr>
      <t>2</t>
    </r>
    <r>
      <rPr>
        <b/>
        <sz val="9"/>
        <color rgb="FF002060"/>
        <rFont val="Arial"/>
        <family val="2"/>
      </rPr>
      <t>-Footprint</t>
    </r>
  </si>
  <si>
    <t>Type</t>
  </si>
  <si>
    <t>Port of arrival</t>
  </si>
  <si>
    <t>Emission factor</t>
  </si>
  <si>
    <t xml:space="preserve">Emissions </t>
  </si>
  <si>
    <t>in kg CO2</t>
  </si>
  <si>
    <t xml:space="preserve">per liter </t>
  </si>
  <si>
    <t>Diesel (B0 blend)</t>
  </si>
  <si>
    <t>Diesel (B7 blend)</t>
  </si>
  <si>
    <t>Biodiesel (HVO 100)</t>
  </si>
  <si>
    <t>Biodiesel (FAME)</t>
  </si>
  <si>
    <t>Biodiesel (GTL)</t>
  </si>
  <si>
    <t>HVO 20</t>
  </si>
  <si>
    <t>Natural Gas</t>
  </si>
  <si>
    <t>Natural Gas (BIO)</t>
  </si>
  <si>
    <t>Select fuel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</si>
  <si>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Calculation </t>
    </r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</si>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</sst>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_ * #,##0.0_ ;_ * \-#,##0.0_ ;_ * &quot;-&quot;??_ ;_ @_ "/>
    <numFmt numFmtId="168" formatCode="#,##0;\-0;;@"/>
    <numFmt numFmtId="169" formatCode="#,##0.000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i/>
      <sz val="9"/>
      <color theme="0" tint="-0.49998474074526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rgb="FFB0BB17"/>
      </left>
      <right/>
      <top style="medium">
        <color rgb="FFB0BB17"/>
      </top>
      <bottom/>
      <diagonal/>
    </border>
    <border>
      <left/>
      <right/>
      <top style="medium">
        <color rgb="FFB0BB17"/>
      </top>
      <bottom/>
      <diagonal/>
    </border>
    <border>
      <left style="hair">
        <color indexed="64"/>
      </left>
      <right/>
      <top style="medium">
        <color rgb="FFB0BB17"/>
      </top>
      <bottom style="hair">
        <color indexed="64"/>
      </bottom>
      <diagonal/>
    </border>
    <border>
      <left/>
      <right/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/>
      <bottom/>
      <diagonal/>
    </border>
    <border>
      <left style="medium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 style="hair">
        <color rgb="FFB0BB17"/>
      </right>
      <top style="thin">
        <color indexed="64"/>
      </top>
      <bottom style="medium">
        <color rgb="FFB0BB17"/>
      </bottom>
      <diagonal/>
    </border>
    <border>
      <left style="hair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/>
      <bottom style="thin">
        <color indexed="64"/>
      </bottom>
      <diagonal/>
    </border>
    <border>
      <left style="medium">
        <color rgb="FFB0BB17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B0BB17"/>
      </left>
      <right style="hair">
        <color rgb="FFB0BB17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rgb="FFB0BB17"/>
      </right>
      <top/>
      <bottom/>
      <diagonal/>
    </border>
    <border>
      <left style="hair">
        <color rgb="FFB0BB17"/>
      </left>
      <right style="medium">
        <color rgb="FFB0BB17"/>
      </right>
      <top style="thin">
        <color indexed="64"/>
      </top>
      <bottom style="medium">
        <color rgb="FFB0BB17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48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165" fontId="21" fillId="28" borderId="16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165" fontId="21" fillId="28" borderId="25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165" fontId="21" fillId="28" borderId="23" xfId="0" applyNumberFormat="1" applyFont="1" applyFill="1" applyBorder="1" applyAlignment="1">
      <alignment horizontal="center" vertical="center"/>
    </xf>
    <xf numFmtId="165" fontId="21" fillId="28" borderId="31" xfId="0" applyNumberFormat="1" applyFont="1" applyFill="1" applyBorder="1" applyAlignment="1">
      <alignment horizontal="center" vertical="center"/>
    </xf>
    <xf numFmtId="0" fontId="35" fillId="24" borderId="0" xfId="0" applyFont="1" applyFill="1" applyAlignment="1">
      <alignment horizontal="center" vertical="top"/>
    </xf>
    <xf numFmtId="167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left" vertical="center" indent="2"/>
    </xf>
    <xf numFmtId="166" fontId="31" fillId="24" borderId="0" xfId="44" applyNumberFormat="1" applyFont="1" applyFill="1" applyBorder="1" applyAlignment="1">
      <alignment horizontal="right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5" fontId="21" fillId="28" borderId="35" xfId="0" applyNumberFormat="1" applyFont="1" applyFill="1" applyBorder="1" applyAlignment="1">
      <alignment horizontal="center" vertical="center"/>
    </xf>
    <xf numFmtId="165" fontId="21" fillId="28" borderId="36" xfId="0" applyNumberFormat="1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8" fontId="36" fillId="27" borderId="21" xfId="44" applyNumberFormat="1" applyFont="1" applyFill="1" applyBorder="1" applyAlignment="1" applyProtection="1">
      <alignment horizontal="center" vertical="center"/>
      <protection hidden="1"/>
    </xf>
    <xf numFmtId="168" fontId="36" fillId="27" borderId="20" xfId="44" applyNumberFormat="1" applyFont="1" applyFill="1" applyBorder="1" applyAlignment="1" applyProtection="1">
      <alignment horizontal="center" vertical="center"/>
      <protection hidden="1"/>
    </xf>
    <xf numFmtId="168" fontId="36" fillId="27" borderId="22" xfId="44" applyNumberFormat="1" applyFont="1" applyFill="1" applyBorder="1" applyAlignment="1" applyProtection="1">
      <alignment horizontal="center" vertical="center"/>
      <protection hidden="1"/>
    </xf>
    <xf numFmtId="168" fontId="36" fillId="27" borderId="16" xfId="44" applyNumberFormat="1" applyFont="1" applyFill="1" applyBorder="1" applyAlignment="1" applyProtection="1">
      <alignment horizontal="center" vertical="center"/>
      <protection hidden="1"/>
    </xf>
    <xf numFmtId="168" fontId="36" fillId="27" borderId="24" xfId="44" applyNumberFormat="1" applyFont="1" applyFill="1" applyBorder="1" applyAlignment="1" applyProtection="1">
      <alignment horizontal="center" vertical="center"/>
      <protection hidden="1"/>
    </xf>
    <xf numFmtId="168" fontId="36" fillId="27" borderId="25" xfId="44" applyNumberFormat="1" applyFont="1" applyFill="1" applyBorder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166" fontId="21" fillId="0" borderId="0" xfId="44" applyNumberFormat="1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31" fillId="24" borderId="0" xfId="0" applyFont="1" applyFill="1" applyAlignment="1">
      <alignment vertical="center" wrapText="1"/>
    </xf>
    <xf numFmtId="0" fontId="31" fillId="24" borderId="0" xfId="0" applyFont="1" applyFill="1" applyAlignment="1">
      <alignment horizontal="left" vertical="center" wrapText="1"/>
    </xf>
    <xf numFmtId="0" fontId="21" fillId="24" borderId="0" xfId="0" applyFont="1" applyFill="1" applyAlignment="1">
      <alignment horizontal="right"/>
    </xf>
    <xf numFmtId="166" fontId="31" fillId="0" borderId="0" xfId="44" applyNumberFormat="1" applyFont="1" applyFill="1" applyBorder="1" applyAlignment="1">
      <alignment horizontal="right" vertical="center"/>
    </xf>
    <xf numFmtId="0" fontId="20" fillId="26" borderId="10" xfId="0" applyFont="1" applyFill="1" applyBorder="1" applyAlignment="1">
      <alignment horizontal="center" vertical="center"/>
    </xf>
    <xf numFmtId="0" fontId="25" fillId="24" borderId="0" xfId="0" applyFont="1" applyFill="1" applyAlignment="1">
      <alignment vertical="top"/>
    </xf>
    <xf numFmtId="0" fontId="25" fillId="26" borderId="0" xfId="0" applyFont="1" applyFill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37" fillId="24" borderId="52" xfId="0" applyFont="1" applyFill="1" applyBorder="1" applyAlignment="1">
      <alignment horizontal="center" vertical="center"/>
    </xf>
    <xf numFmtId="0" fontId="38" fillId="26" borderId="52" xfId="0" applyFont="1" applyFill="1" applyBorder="1" applyAlignment="1">
      <alignment horizontal="center" vertical="center"/>
    </xf>
    <xf numFmtId="0" fontId="37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right" vertical="top"/>
    </xf>
    <xf numFmtId="0" fontId="25" fillId="26" borderId="53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8" fillId="27" borderId="73" xfId="0" applyFont="1" applyFill="1" applyBorder="1" applyAlignment="1">
      <alignment horizontal="center" vertical="center"/>
    </xf>
    <xf numFmtId="0" fontId="20" fillId="27" borderId="73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68" xfId="0" applyFont="1" applyFill="1" applyBorder="1" applyAlignment="1">
      <alignment horizontal="center" vertical="center"/>
    </xf>
    <xf numFmtId="0" fontId="31" fillId="28" borderId="72" xfId="0" applyFont="1" applyFill="1" applyBorder="1" applyAlignment="1">
      <alignment vertical="center"/>
    </xf>
    <xf numFmtId="0" fontId="20" fillId="28" borderId="73" xfId="0" applyFont="1" applyFill="1" applyBorder="1" applyAlignment="1">
      <alignment horizontal="center" vertical="center"/>
    </xf>
    <xf numFmtId="0" fontId="26" fillId="28" borderId="74" xfId="0" applyFont="1" applyFill="1" applyBorder="1" applyAlignment="1">
      <alignment horizontal="center" vertical="center"/>
    </xf>
    <xf numFmtId="0" fontId="20" fillId="28" borderId="75" xfId="0" applyFont="1" applyFill="1" applyBorder="1" applyAlignment="1">
      <alignment horizontal="center" vertical="center"/>
    </xf>
    <xf numFmtId="0" fontId="31" fillId="28" borderId="76" xfId="0" applyFont="1" applyFill="1" applyBorder="1" applyAlignment="1">
      <alignment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68" xfId="0" applyFont="1" applyFill="1" applyBorder="1" applyAlignment="1">
      <alignment horizontal="center" vertical="center"/>
    </xf>
    <xf numFmtId="0" fontId="31" fillId="26" borderId="75" xfId="0" applyFont="1" applyFill="1" applyBorder="1" applyAlignment="1">
      <alignment horizontal="center"/>
    </xf>
    <xf numFmtId="0" fontId="32" fillId="27" borderId="72" xfId="0" applyFont="1" applyFill="1" applyBorder="1" applyAlignment="1">
      <alignment horizontal="center"/>
    </xf>
    <xf numFmtId="0" fontId="31" fillId="27" borderId="76" xfId="0" applyFont="1" applyFill="1" applyBorder="1" applyAlignment="1">
      <alignment horizontal="center"/>
    </xf>
    <xf numFmtId="166" fontId="21" fillId="24" borderId="0" xfId="44" applyNumberFormat="1" applyFont="1" applyFill="1" applyAlignment="1">
      <alignment horizontal="center"/>
    </xf>
    <xf numFmtId="0" fontId="21" fillId="24" borderId="0" xfId="0" quotePrefix="1" applyFont="1" applyFill="1" applyAlignment="1">
      <alignment vertical="center"/>
    </xf>
    <xf numFmtId="0" fontId="31" fillId="27" borderId="0" xfId="0" applyFont="1" applyFill="1" applyAlignment="1">
      <alignment horizontal="center"/>
    </xf>
    <xf numFmtId="0" fontId="20" fillId="27" borderId="0" xfId="0" applyFont="1" applyFill="1" applyAlignment="1">
      <alignment horizontal="center" vertical="center"/>
    </xf>
    <xf numFmtId="3" fontId="21" fillId="27" borderId="19" xfId="44" applyNumberFormat="1" applyFont="1" applyFill="1" applyBorder="1" applyAlignment="1">
      <alignment horizontal="center" vertical="center"/>
    </xf>
    <xf numFmtId="3" fontId="21" fillId="27" borderId="43" xfId="44" applyNumberFormat="1" applyFont="1" applyFill="1" applyBorder="1" applyAlignment="1">
      <alignment horizontal="center" vertical="center"/>
    </xf>
    <xf numFmtId="3" fontId="21" fillId="27" borderId="80" xfId="44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41" fillId="24" borderId="0" xfId="0" applyFont="1" applyFill="1" applyAlignment="1">
      <alignment horizontal="center" vertical="top"/>
    </xf>
    <xf numFmtId="0" fontId="39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41" fillId="24" borderId="0" xfId="0" applyFont="1" applyFill="1" applyAlignment="1">
      <alignment vertical="top"/>
    </xf>
    <xf numFmtId="0" fontId="38" fillId="27" borderId="52" xfId="0" applyFont="1" applyFill="1" applyBorder="1" applyAlignment="1">
      <alignment horizontal="center" vertical="center"/>
    </xf>
    <xf numFmtId="0" fontId="37" fillId="27" borderId="49" xfId="0" applyFont="1" applyFill="1" applyBorder="1" applyAlignment="1">
      <alignment horizontal="center" vertical="center"/>
    </xf>
    <xf numFmtId="0" fontId="37" fillId="27" borderId="86" xfId="0" applyFont="1" applyFill="1" applyBorder="1" applyAlignment="1">
      <alignment horizontal="center" vertical="center"/>
    </xf>
    <xf numFmtId="0" fontId="37" fillId="27" borderId="87" xfId="0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168" fontId="36" fillId="26" borderId="17" xfId="44" applyNumberFormat="1" applyFont="1" applyFill="1" applyBorder="1" applyAlignment="1" applyProtection="1">
      <alignment horizontal="center" vertical="center"/>
      <protection hidden="1"/>
    </xf>
    <xf numFmtId="168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29" fillId="24" borderId="0" xfId="0" applyFont="1" applyFill="1" applyAlignment="1">
      <alignment horizontal="left" vertical="center"/>
    </xf>
    <xf numFmtId="0" fontId="37" fillId="26" borderId="40" xfId="0" applyFont="1" applyFill="1" applyBorder="1" applyAlignment="1">
      <alignment horizontal="center" vertical="center"/>
    </xf>
    <xf numFmtId="0" fontId="31" fillId="26" borderId="66" xfId="0" applyFont="1" applyFill="1" applyBorder="1" applyAlignment="1">
      <alignment horizontal="center"/>
    </xf>
    <xf numFmtId="0" fontId="20" fillId="26" borderId="0" xfId="0" applyFont="1" applyFill="1" applyAlignment="1">
      <alignment horizontal="center" vertical="center"/>
    </xf>
    <xf numFmtId="169" fontId="21" fillId="26" borderId="88" xfId="0" applyNumberFormat="1" applyFont="1" applyFill="1" applyBorder="1" applyAlignment="1">
      <alignment horizontal="center" vertical="center"/>
    </xf>
    <xf numFmtId="169" fontId="21" fillId="26" borderId="89" xfId="0" applyNumberFormat="1" applyFont="1" applyFill="1" applyBorder="1" applyAlignment="1">
      <alignment horizontal="center" vertical="center"/>
    </xf>
    <xf numFmtId="3" fontId="42" fillId="26" borderId="88" xfId="0" applyNumberFormat="1" applyFont="1" applyFill="1" applyBorder="1" applyAlignment="1">
      <alignment horizontal="center" vertical="center"/>
    </xf>
    <xf numFmtId="3" fontId="42" fillId="26" borderId="89" xfId="0" applyNumberFormat="1" applyFont="1" applyFill="1" applyBorder="1" applyAlignment="1">
      <alignment horizontal="center" vertical="center"/>
    </xf>
    <xf numFmtId="3" fontId="42" fillId="26" borderId="90" xfId="0" applyNumberFormat="1" applyFont="1" applyFill="1" applyBorder="1" applyAlignment="1">
      <alignment horizontal="center" vertical="center"/>
    </xf>
    <xf numFmtId="3" fontId="42" fillId="26" borderId="70" xfId="0" applyNumberFormat="1" applyFont="1" applyFill="1" applyBorder="1" applyAlignment="1">
      <alignment horizontal="center" vertical="center"/>
    </xf>
    <xf numFmtId="169" fontId="21" fillId="26" borderId="93" xfId="0" applyNumberFormat="1" applyFont="1" applyFill="1" applyBorder="1" applyAlignment="1">
      <alignment horizontal="center" vertical="center"/>
    </xf>
    <xf numFmtId="0" fontId="26" fillId="24" borderId="45" xfId="0" applyFont="1" applyFill="1" applyBorder="1" applyAlignment="1" applyProtection="1">
      <alignment horizontal="right"/>
      <protection hidden="1"/>
    </xf>
    <xf numFmtId="0" fontId="26" fillId="24" borderId="47" xfId="0" applyFont="1" applyFill="1" applyBorder="1" applyAlignment="1" applyProtection="1">
      <alignment horizontal="right"/>
      <protection hidden="1"/>
    </xf>
    <xf numFmtId="0" fontId="26" fillId="24" borderId="55" xfId="0" applyFont="1" applyFill="1" applyBorder="1" applyAlignment="1" applyProtection="1">
      <alignment horizontal="right"/>
      <protection hidden="1"/>
    </xf>
    <xf numFmtId="0" fontId="26" fillId="24" borderId="46" xfId="0" applyFont="1" applyFill="1" applyBorder="1" applyAlignment="1" applyProtection="1">
      <alignment horizontal="right" vertical="top"/>
      <protection hidden="1"/>
    </xf>
    <xf numFmtId="0" fontId="26" fillId="24" borderId="68" xfId="0" applyFont="1" applyFill="1" applyBorder="1" applyAlignment="1" applyProtection="1">
      <alignment horizontal="right" vertical="top"/>
      <protection hidden="1"/>
    </xf>
    <xf numFmtId="0" fontId="26" fillId="24" borderId="11" xfId="0" applyFont="1" applyFill="1" applyBorder="1" applyAlignment="1" applyProtection="1">
      <alignment horizontal="right" vertical="top"/>
      <protection hidden="1"/>
    </xf>
    <xf numFmtId="0" fontId="26" fillId="24" borderId="67" xfId="0" applyFont="1" applyFill="1" applyBorder="1" applyAlignment="1" applyProtection="1">
      <alignment horizontal="right" vertical="center"/>
      <protection hidden="1"/>
    </xf>
    <xf numFmtId="3" fontId="26" fillId="24" borderId="67" xfId="44" applyNumberFormat="1" applyFont="1" applyFill="1" applyBorder="1" applyAlignment="1" applyProtection="1">
      <alignment horizontal="right" vertical="center"/>
      <protection hidden="1"/>
    </xf>
    <xf numFmtId="3" fontId="26" fillId="24" borderId="63" xfId="44" applyNumberFormat="1" applyFont="1" applyFill="1" applyBorder="1" applyAlignment="1" applyProtection="1">
      <alignment horizontal="right" vertical="center"/>
      <protection hidden="1"/>
    </xf>
    <xf numFmtId="0" fontId="31" fillId="24" borderId="65" xfId="0" applyFont="1" applyFill="1" applyBorder="1" applyAlignment="1" applyProtection="1">
      <alignment horizontal="center" vertical="center"/>
      <protection hidden="1"/>
    </xf>
    <xf numFmtId="166" fontId="31" fillId="24" borderId="37" xfId="44" applyNumberFormat="1" applyFont="1" applyFill="1" applyBorder="1" applyAlignment="1" applyProtection="1">
      <alignment horizontal="left" vertical="center"/>
      <protection hidden="1"/>
    </xf>
    <xf numFmtId="166" fontId="31" fillId="25" borderId="37" xfId="44" applyNumberFormat="1" applyFont="1" applyFill="1" applyBorder="1" applyAlignment="1" applyProtection="1">
      <alignment horizontal="right" vertical="center"/>
      <protection hidden="1"/>
    </xf>
    <xf numFmtId="166" fontId="31" fillId="25" borderId="0" xfId="44" applyNumberFormat="1" applyFont="1" applyFill="1" applyBorder="1" applyAlignment="1" applyProtection="1">
      <alignment horizontal="right" vertical="center"/>
      <protection hidden="1"/>
    </xf>
    <xf numFmtId="166" fontId="31" fillId="24" borderId="48" xfId="44" applyNumberFormat="1" applyFont="1" applyFill="1" applyBorder="1" applyAlignment="1" applyProtection="1">
      <alignment horizontal="center" vertical="center"/>
      <protection hidden="1"/>
    </xf>
    <xf numFmtId="167" fontId="31" fillId="24" borderId="37" xfId="44" applyNumberFormat="1" applyFont="1" applyFill="1" applyBorder="1" applyAlignment="1" applyProtection="1">
      <alignment horizontal="center" vertical="center"/>
      <protection hidden="1"/>
    </xf>
    <xf numFmtId="167" fontId="31" fillId="25" borderId="53" xfId="44" applyNumberFormat="1" applyFont="1" applyFill="1" applyBorder="1" applyAlignment="1" applyProtection="1">
      <alignment horizontal="right" vertical="center"/>
      <protection hidden="1"/>
    </xf>
    <xf numFmtId="167" fontId="31" fillId="25" borderId="59" xfId="44" applyNumberFormat="1" applyFont="1" applyFill="1" applyBorder="1" applyAlignment="1" applyProtection="1">
      <alignment horizontal="right" vertical="center"/>
      <protection hidden="1"/>
    </xf>
    <xf numFmtId="0" fontId="31" fillId="24" borderId="64" xfId="0" applyFont="1" applyFill="1" applyBorder="1" applyAlignment="1" applyProtection="1">
      <alignment horizontal="center" vertical="center"/>
      <protection hidden="1"/>
    </xf>
    <xf numFmtId="166" fontId="31" fillId="24" borderId="37" xfId="44" applyNumberFormat="1" applyFont="1" applyFill="1" applyBorder="1" applyAlignment="1" applyProtection="1">
      <alignment horizontal="right" vertical="center"/>
      <protection hidden="1"/>
    </xf>
    <xf numFmtId="166" fontId="31" fillId="24" borderId="0" xfId="44" applyNumberFormat="1" applyFont="1" applyFill="1" applyBorder="1" applyAlignment="1" applyProtection="1">
      <alignment horizontal="right" vertical="center"/>
      <protection hidden="1"/>
    </xf>
    <xf numFmtId="166" fontId="31" fillId="24" borderId="46" xfId="44" applyNumberFormat="1" applyFont="1" applyFill="1" applyBorder="1" applyAlignment="1" applyProtection="1">
      <alignment horizontal="center" vertical="center"/>
      <protection hidden="1"/>
    </xf>
    <xf numFmtId="167" fontId="31" fillId="24" borderId="91" xfId="44" applyNumberFormat="1" applyFont="1" applyFill="1" applyBorder="1" applyAlignment="1" applyProtection="1">
      <alignment horizontal="center" vertical="center"/>
      <protection hidden="1"/>
    </xf>
    <xf numFmtId="0" fontId="31" fillId="24" borderId="60" xfId="0" applyFont="1" applyFill="1" applyBorder="1" applyAlignment="1" applyProtection="1">
      <alignment horizontal="center" vertical="center"/>
      <protection hidden="1"/>
    </xf>
    <xf numFmtId="166" fontId="31" fillId="24" borderId="69" xfId="44" applyNumberFormat="1" applyFont="1" applyFill="1" applyBorder="1" applyAlignment="1" applyProtection="1">
      <alignment horizontal="left" vertical="center"/>
      <protection hidden="1"/>
    </xf>
    <xf numFmtId="166" fontId="31" fillId="24" borderId="61" xfId="44" applyNumberFormat="1" applyFont="1" applyFill="1" applyBorder="1" applyAlignment="1" applyProtection="1">
      <alignment horizontal="right" vertical="center"/>
      <protection hidden="1"/>
    </xf>
    <xf numFmtId="166" fontId="31" fillId="24" borderId="62" xfId="44" applyNumberFormat="1" applyFont="1" applyFill="1" applyBorder="1" applyAlignment="1" applyProtection="1">
      <alignment horizontal="center" vertical="center"/>
      <protection hidden="1"/>
    </xf>
    <xf numFmtId="167" fontId="31" fillId="24" borderId="62" xfId="44" applyNumberFormat="1" applyFont="1" applyFill="1" applyBorder="1" applyAlignment="1" applyProtection="1">
      <alignment horizontal="center" vertical="center"/>
      <protection hidden="1"/>
    </xf>
    <xf numFmtId="167" fontId="31" fillId="24" borderId="92" xfId="44" applyNumberFormat="1" applyFont="1" applyFill="1" applyBorder="1" applyAlignment="1" applyProtection="1">
      <alignment horizontal="right" vertical="center"/>
      <protection hidden="1"/>
    </xf>
    <xf numFmtId="0" fontId="21" fillId="24" borderId="18" xfId="0" applyFont="1" applyFill="1" applyBorder="1" applyAlignment="1" applyProtection="1">
      <alignment horizontal="center" vertical="center"/>
      <protection hidden="1"/>
    </xf>
    <xf numFmtId="0" fontId="21" fillId="24" borderId="25" xfId="0" applyFont="1" applyFill="1" applyBorder="1" applyAlignment="1" applyProtection="1">
      <alignment horizontal="center" vertical="center"/>
      <protection hidden="1"/>
    </xf>
    <xf numFmtId="3" fontId="21" fillId="26" borderId="28" xfId="0" applyNumberFormat="1" applyFont="1" applyFill="1" applyBorder="1" applyAlignment="1" applyProtection="1">
      <alignment horizontal="center" vertical="center"/>
      <protection hidden="1"/>
    </xf>
    <xf numFmtId="3" fontId="21" fillId="26" borderId="36" xfId="0" applyNumberFormat="1" applyFont="1" applyFill="1" applyBorder="1" applyAlignment="1" applyProtection="1">
      <alignment horizontal="center" vertical="center"/>
      <protection hidden="1"/>
    </xf>
    <xf numFmtId="3" fontId="21" fillId="26" borderId="42" xfId="0" applyNumberFormat="1" applyFont="1" applyFill="1" applyBorder="1" applyAlignment="1" applyProtection="1">
      <alignment horizontal="center" vertical="center"/>
      <protection hidden="1"/>
    </xf>
    <xf numFmtId="169" fontId="21" fillId="26" borderId="88" xfId="0" applyNumberFormat="1" applyFont="1" applyFill="1" applyBorder="1" applyAlignment="1" applyProtection="1">
      <alignment horizontal="center" vertical="center"/>
      <protection hidden="1"/>
    </xf>
    <xf numFmtId="169" fontId="21" fillId="26" borderId="89" xfId="0" applyNumberFormat="1" applyFont="1" applyFill="1" applyBorder="1" applyAlignment="1" applyProtection="1">
      <alignment horizontal="center" vertical="center"/>
      <protection hidden="1"/>
    </xf>
    <xf numFmtId="3" fontId="21" fillId="26" borderId="90" xfId="0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 applyProtection="1">
      <alignment horizontal="center" vertical="center"/>
      <protection hidden="1"/>
    </xf>
    <xf numFmtId="3" fontId="21" fillId="27" borderId="43" xfId="44" applyNumberFormat="1" applyFont="1" applyFill="1" applyBorder="1" applyAlignment="1" applyProtection="1">
      <alignment horizontal="center" vertical="center"/>
      <protection hidden="1"/>
    </xf>
    <xf numFmtId="3" fontId="21" fillId="27" borderId="80" xfId="44" applyNumberFormat="1" applyFont="1" applyFill="1" applyBorder="1" applyAlignment="1" applyProtection="1">
      <alignment horizontal="center" vertical="center"/>
      <protection hidden="1"/>
    </xf>
    <xf numFmtId="3" fontId="21" fillId="28" borderId="34" xfId="0" applyNumberFormat="1" applyFont="1" applyFill="1" applyBorder="1" applyAlignment="1" applyProtection="1">
      <alignment horizontal="center" vertical="center"/>
      <protection hidden="1"/>
    </xf>
    <xf numFmtId="165" fontId="21" fillId="28" borderId="35" xfId="0" applyNumberFormat="1" applyFont="1" applyFill="1" applyBorder="1" applyAlignment="1" applyProtection="1">
      <alignment horizontal="center" vertical="center"/>
      <protection hidden="1"/>
    </xf>
    <xf numFmtId="165" fontId="21" fillId="28" borderId="36" xfId="0" applyNumberFormat="1" applyFont="1" applyFill="1" applyBorder="1" applyAlignment="1" applyProtection="1">
      <alignment horizontal="center" vertical="center"/>
      <protection hidden="1"/>
    </xf>
    <xf numFmtId="3" fontId="21" fillId="28" borderId="20" xfId="0" applyNumberFormat="1" applyFont="1" applyFill="1" applyBorder="1" applyAlignment="1" applyProtection="1">
      <alignment horizontal="center" vertical="center"/>
      <protection hidden="1"/>
    </xf>
    <xf numFmtId="165" fontId="21" fillId="28" borderId="16" xfId="0" applyNumberFormat="1" applyFont="1" applyFill="1" applyBorder="1" applyAlignment="1" applyProtection="1">
      <alignment horizontal="center" vertical="center"/>
      <protection hidden="1"/>
    </xf>
    <xf numFmtId="165" fontId="21" fillId="28" borderId="23" xfId="0" applyNumberFormat="1" applyFont="1" applyFill="1" applyBorder="1" applyAlignment="1" applyProtection="1">
      <alignment horizontal="center" vertical="center"/>
      <protection hidden="1"/>
    </xf>
    <xf numFmtId="3" fontId="21" fillId="28" borderId="24" xfId="0" applyNumberFormat="1" applyFont="1" applyFill="1" applyBorder="1" applyAlignment="1" applyProtection="1">
      <alignment horizontal="center" vertical="center"/>
      <protection hidden="1"/>
    </xf>
    <xf numFmtId="165" fontId="21" fillId="28" borderId="25" xfId="0" applyNumberFormat="1" applyFont="1" applyFill="1" applyBorder="1" applyAlignment="1" applyProtection="1">
      <alignment horizontal="center" vertical="center"/>
      <protection hidden="1"/>
    </xf>
    <xf numFmtId="165" fontId="21" fillId="28" borderId="31" xfId="0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 applyProtection="1">
      <alignment horizontal="center" vertical="center"/>
      <protection hidden="1"/>
    </xf>
    <xf numFmtId="3" fontId="21" fillId="26" borderId="18" xfId="0" applyNumberFormat="1" applyFont="1" applyFill="1" applyBorder="1" applyAlignment="1" applyProtection="1">
      <alignment horizontal="center" vertical="center"/>
      <protection hidden="1"/>
    </xf>
    <xf numFmtId="168" fontId="36" fillId="26" borderId="35" xfId="44" applyNumberFormat="1" applyFont="1" applyFill="1" applyBorder="1" applyAlignment="1" applyProtection="1">
      <alignment horizontal="center" vertical="center"/>
      <protection hidden="1"/>
    </xf>
    <xf numFmtId="0" fontId="23" fillId="24" borderId="13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49" fontId="26" fillId="24" borderId="72" xfId="0" applyNumberFormat="1" applyFont="1" applyFill="1" applyBorder="1" applyAlignment="1">
      <alignment horizontal="center" vertical="center"/>
    </xf>
    <xf numFmtId="49" fontId="26" fillId="24" borderId="73" xfId="0" applyNumberFormat="1" applyFont="1" applyFill="1" applyBorder="1" applyAlignment="1">
      <alignment horizontal="center" vertical="center"/>
    </xf>
    <xf numFmtId="49" fontId="26" fillId="24" borderId="74" xfId="0" applyNumberFormat="1" applyFont="1" applyFill="1" applyBorder="1" applyAlignment="1">
      <alignment horizontal="center" vertical="center"/>
    </xf>
    <xf numFmtId="49" fontId="26" fillId="24" borderId="76" xfId="0" applyNumberFormat="1" applyFont="1" applyFill="1" applyBorder="1" applyAlignment="1">
      <alignment horizontal="center" vertical="center"/>
    </xf>
    <xf numFmtId="49" fontId="26" fillId="24" borderId="37" xfId="0" applyNumberFormat="1" applyFont="1" applyFill="1" applyBorder="1" applyAlignment="1">
      <alignment horizontal="center" vertical="center"/>
    </xf>
    <xf numFmtId="49" fontId="26" fillId="24" borderId="68" xfId="0" applyNumberFormat="1" applyFont="1" applyFill="1" applyBorder="1" applyAlignment="1">
      <alignment horizontal="center" vertical="center"/>
    </xf>
    <xf numFmtId="49" fontId="26" fillId="24" borderId="82" xfId="0" applyNumberFormat="1" applyFont="1" applyFill="1" applyBorder="1" applyAlignment="1">
      <alignment horizontal="center" vertical="center"/>
    </xf>
    <xf numFmtId="49" fontId="26" fillId="24" borderId="83" xfId="0" applyNumberFormat="1" applyFont="1" applyFill="1" applyBorder="1" applyAlignment="1">
      <alignment horizontal="center" vertical="center"/>
    </xf>
    <xf numFmtId="49" fontId="26" fillId="24" borderId="84" xfId="0" applyNumberFormat="1" applyFont="1" applyFill="1" applyBorder="1" applyAlignment="1">
      <alignment horizontal="center" vertical="center"/>
    </xf>
    <xf numFmtId="0" fontId="31" fillId="24" borderId="0" xfId="0" applyFont="1" applyFill="1" applyAlignment="1">
      <alignment horizontal="left" vertical="center" wrapText="1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37" fillId="26" borderId="40" xfId="0" applyFont="1" applyFill="1" applyBorder="1" applyAlignment="1">
      <alignment horizontal="center" vertical="center"/>
    </xf>
    <xf numFmtId="0" fontId="37" fillId="26" borderId="51" xfId="0" applyFont="1" applyFill="1" applyBorder="1" applyAlignment="1">
      <alignment horizontal="center" vertical="center"/>
    </xf>
    <xf numFmtId="168" fontId="36" fillId="26" borderId="17" xfId="44" applyNumberFormat="1" applyFont="1" applyFill="1" applyBorder="1" applyAlignment="1" applyProtection="1">
      <alignment horizontal="center" vertical="center"/>
      <protection hidden="1"/>
    </xf>
    <xf numFmtId="168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26" fillId="24" borderId="56" xfId="0" applyFont="1" applyFill="1" applyBorder="1" applyAlignment="1" applyProtection="1">
      <alignment horizontal="center" vertical="center"/>
      <protection hidden="1"/>
    </xf>
    <xf numFmtId="0" fontId="26" fillId="24" borderId="57" xfId="0" applyFont="1" applyFill="1" applyBorder="1" applyAlignment="1" applyProtection="1">
      <alignment horizontal="center" vertical="center"/>
      <protection hidden="1"/>
    </xf>
    <xf numFmtId="0" fontId="26" fillId="24" borderId="58" xfId="0" applyFont="1" applyFill="1" applyBorder="1" applyAlignment="1" applyProtection="1">
      <alignment horizontal="center" vertical="center"/>
      <protection hidden="1"/>
    </xf>
    <xf numFmtId="0" fontId="35" fillId="24" borderId="0" xfId="0" applyFont="1" applyFill="1" applyAlignment="1">
      <alignment horizontal="center" vertical="top"/>
    </xf>
    <xf numFmtId="0" fontId="35" fillId="24" borderId="0" xfId="0" applyFont="1" applyFill="1" applyAlignment="1">
      <alignment horizontal="left" vertical="top"/>
    </xf>
    <xf numFmtId="0" fontId="29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14" xfId="0" applyFont="1" applyFill="1" applyBorder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1" fillId="26" borderId="78" xfId="0" applyFont="1" applyFill="1" applyBorder="1" applyAlignment="1">
      <alignment horizontal="center"/>
    </xf>
    <xf numFmtId="0" fontId="31" fillId="26" borderId="77" xfId="0" applyFont="1" applyFill="1" applyBorder="1" applyAlignment="1">
      <alignment horizontal="center"/>
    </xf>
    <xf numFmtId="0" fontId="20" fillId="26" borderId="79" xfId="0" applyFont="1" applyFill="1" applyBorder="1" applyAlignment="1">
      <alignment horizontal="center" vertical="center"/>
    </xf>
    <xf numFmtId="0" fontId="20" fillId="26" borderId="53" xfId="0" applyFont="1" applyFill="1" applyBorder="1" applyAlignment="1">
      <alignment horizontal="center" vertical="center"/>
    </xf>
    <xf numFmtId="0" fontId="20" fillId="26" borderId="81" xfId="0" applyFont="1" applyFill="1" applyBorder="1" applyAlignment="1">
      <alignment horizontal="center" vertical="center"/>
    </xf>
    <xf numFmtId="0" fontId="20" fillId="26" borderId="71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left" vertical="center"/>
    </xf>
    <xf numFmtId="168" fontId="36" fillId="26" borderId="19" xfId="44" applyNumberFormat="1" applyFont="1" applyFill="1" applyBorder="1" applyAlignment="1" applyProtection="1">
      <alignment horizontal="center" vertical="center"/>
      <protection hidden="1"/>
    </xf>
    <xf numFmtId="168" fontId="36" fillId="26" borderId="27" xfId="44" applyNumberFormat="1" applyFont="1" applyFill="1" applyBorder="1" applyAlignment="1" applyProtection="1">
      <alignment horizontal="center" vertical="center"/>
      <protection hidden="1"/>
    </xf>
    <xf numFmtId="168" fontId="36" fillId="26" borderId="22" xfId="44" applyNumberFormat="1" applyFont="1" applyFill="1" applyBorder="1" applyAlignment="1" applyProtection="1">
      <alignment horizontal="center" vertical="center"/>
      <protection hidden="1"/>
    </xf>
    <xf numFmtId="0" fontId="31" fillId="26" borderId="32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0" fontId="20" fillId="26" borderId="85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0" fontId="38" fillId="28" borderId="49" xfId="0" applyFont="1" applyFill="1" applyBorder="1" applyAlignment="1">
      <alignment horizontal="center" vertical="center"/>
    </xf>
    <xf numFmtId="0" fontId="38" fillId="28" borderId="50" xfId="0" applyFont="1" applyFill="1" applyBorder="1" applyAlignment="1">
      <alignment horizontal="center" vertical="center"/>
    </xf>
    <xf numFmtId="0" fontId="38" fillId="28" borderId="52" xfId="0" applyFont="1" applyFill="1" applyBorder="1" applyAlignment="1">
      <alignment horizontal="center" vertical="center"/>
    </xf>
    <xf numFmtId="0" fontId="25" fillId="26" borderId="49" xfId="0" applyFont="1" applyFill="1" applyBorder="1" applyAlignment="1">
      <alignment horizontal="center" vertical="center" wrapText="1"/>
    </xf>
    <xf numFmtId="0" fontId="25" fillId="26" borderId="51" xfId="0" applyFont="1" applyFill="1" applyBorder="1" applyAlignment="1">
      <alignment horizontal="center" vertical="center" wrapText="1"/>
    </xf>
    <xf numFmtId="168" fontId="36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70" xfId="0" applyNumberFormat="1" applyFont="1" applyFill="1" applyBorder="1" applyAlignment="1" applyProtection="1">
      <alignment horizontal="center" vertical="center"/>
      <protection hidden="1"/>
    </xf>
    <xf numFmtId="3" fontId="21" fillId="26" borderId="29" xfId="0" applyNumberFormat="1" applyFont="1" applyFill="1" applyBorder="1" applyAlignment="1" applyProtection="1">
      <alignment horizontal="center" vertical="center"/>
      <protection hidden="1"/>
    </xf>
    <xf numFmtId="168" fontId="36" fillId="26" borderId="26" xfId="44" applyNumberFormat="1" applyFont="1" applyFill="1" applyBorder="1" applyAlignment="1" applyProtection="1">
      <alignment horizontal="center" vertical="center"/>
      <protection hidden="1"/>
    </xf>
    <xf numFmtId="168" fontId="36" fillId="26" borderId="29" xfId="44" applyNumberFormat="1" applyFont="1" applyFill="1" applyBorder="1" applyAlignment="1" applyProtection="1">
      <alignment horizontal="center" vertical="center"/>
      <protection hidden="1"/>
    </xf>
    <xf numFmtId="0" fontId="26" fillId="24" borderId="54" xfId="0" applyFont="1" applyFill="1" applyBorder="1" applyAlignment="1" applyProtection="1">
      <alignment horizontal="center" vertical="center"/>
      <protection hidden="1"/>
    </xf>
    <xf numFmtId="0" fontId="26" fillId="24" borderId="64" xfId="0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3" fontId="21" fillId="26" borderId="70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0" fontId="25" fillId="26" borderId="79" xfId="0" applyFont="1" applyFill="1" applyBorder="1" applyAlignment="1">
      <alignment horizontal="center" vertical="center"/>
    </xf>
    <xf numFmtId="0" fontId="25" fillId="26" borderId="53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4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45"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B0BB17"/>
      <color rgb="FF000080"/>
      <color rgb="FF0070C2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749877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749877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0ED2E43-8E93-4692-8BBD-55B2C04E9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14</xdr:row>
      <xdr:rowOff>257175</xdr:rowOff>
    </xdr:from>
    <xdr:to>
      <xdr:col>4</xdr:col>
      <xdr:colOff>1257300</xdr:colOff>
      <xdr:row>16</xdr:row>
      <xdr:rowOff>203073</xdr:rowOff>
    </xdr:to>
    <xdr:sp macro="" textlink="">
      <xdr:nvSpPr>
        <xdr:cNvPr id="3" name="Tekstballon: rechthoek 2">
          <a:extLst>
            <a:ext uri="{FF2B5EF4-FFF2-40B4-BE49-F238E27FC236}">
              <a16:creationId xmlns:a16="http://schemas.microsoft.com/office/drawing/2014/main" id="{C313F77A-324E-4F76-9722-268A85E7E16F}"/>
            </a:ext>
          </a:extLst>
        </xdr:cNvPr>
        <xdr:cNvSpPr/>
      </xdr:nvSpPr>
      <xdr:spPr>
        <a:xfrm>
          <a:off x="1628775" y="3771900"/>
          <a:ext cx="1190625" cy="498348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Select 'loaded' or 'empty'</a:t>
          </a:r>
        </a:p>
      </xdr:txBody>
    </xdr:sp>
    <xdr:clientData/>
  </xdr:twoCellAnchor>
  <xdr:twoCellAnchor>
    <xdr:from>
      <xdr:col>5</xdr:col>
      <xdr:colOff>19049</xdr:colOff>
      <xdr:row>16</xdr:row>
      <xdr:rowOff>200024</xdr:rowOff>
    </xdr:from>
    <xdr:to>
      <xdr:col>6</xdr:col>
      <xdr:colOff>9525</xdr:colOff>
      <xdr:row>20</xdr:row>
      <xdr:rowOff>104775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0C56612C-6E89-4465-8CDB-9D68AEE42B67}"/>
            </a:ext>
          </a:extLst>
        </xdr:cNvPr>
        <xdr:cNvSpPr/>
      </xdr:nvSpPr>
      <xdr:spPr>
        <a:xfrm>
          <a:off x="2962274" y="4267199"/>
          <a:ext cx="1371601" cy="1009651"/>
        </a:xfrm>
        <a:prstGeom prst="wedgeRectCallout">
          <a:avLst>
            <a:gd name="adj1" fmla="val -1405"/>
            <a:gd name="adj2" fmla="val -14519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Departure is automatically filled by arrival previous trip, except for the first</a:t>
          </a:r>
        </a:p>
      </xdr:txBody>
    </xdr:sp>
    <xdr:clientData/>
  </xdr:twoCellAnchor>
  <xdr:twoCellAnchor>
    <xdr:from>
      <xdr:col>6</xdr:col>
      <xdr:colOff>190500</xdr:colOff>
      <xdr:row>5</xdr:row>
      <xdr:rowOff>38099</xdr:rowOff>
    </xdr:from>
    <xdr:to>
      <xdr:col>7</xdr:col>
      <xdr:colOff>514350</xdr:colOff>
      <xdr:row>6</xdr:row>
      <xdr:rowOff>276225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EDAC0766-3EBF-4EAC-B28F-3B1B0807DF75}"/>
            </a:ext>
          </a:extLst>
        </xdr:cNvPr>
        <xdr:cNvSpPr/>
      </xdr:nvSpPr>
      <xdr:spPr>
        <a:xfrm>
          <a:off x="4514850" y="1276349"/>
          <a:ext cx="1704975" cy="485776"/>
        </a:xfrm>
        <a:prstGeom prst="wedgeRectCallout">
          <a:avLst>
            <a:gd name="adj1" fmla="val 100454"/>
            <a:gd name="adj2" fmla="val 1840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enter A, B and C and consumption is calculated</a:t>
          </a:r>
        </a:p>
      </xdr:txBody>
    </xdr:sp>
    <xdr:clientData/>
  </xdr:twoCellAnchor>
  <xdr:twoCellAnchor>
    <xdr:from>
      <xdr:col>14</xdr:col>
      <xdr:colOff>847725</xdr:colOff>
      <xdr:row>2</xdr:row>
      <xdr:rowOff>76200</xdr:rowOff>
    </xdr:from>
    <xdr:to>
      <xdr:col>17</xdr:col>
      <xdr:colOff>38100</xdr:colOff>
      <xdr:row>4</xdr:row>
      <xdr:rowOff>57150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2498E7DA-C019-4D1C-8109-01A677945CE1}"/>
            </a:ext>
          </a:extLst>
        </xdr:cNvPr>
        <xdr:cNvSpPr/>
      </xdr:nvSpPr>
      <xdr:spPr>
        <a:xfrm>
          <a:off x="10620375" y="571500"/>
          <a:ext cx="2143125" cy="476250"/>
        </a:xfrm>
        <a:prstGeom prst="wedgeRectCallout">
          <a:avLst>
            <a:gd name="adj1" fmla="val -55861"/>
            <a:gd name="adj2" fmla="val 390725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Select fuel. The emission factor automatically appears </a:t>
          </a:r>
        </a:p>
      </xdr:txBody>
    </xdr:sp>
    <xdr:clientData/>
  </xdr:twoCellAnchor>
  <xdr:twoCellAnchor>
    <xdr:from>
      <xdr:col>16</xdr:col>
      <xdr:colOff>15876</xdr:colOff>
      <xdr:row>16</xdr:row>
      <xdr:rowOff>177800</xdr:rowOff>
    </xdr:from>
    <xdr:to>
      <xdr:col>19</xdr:col>
      <xdr:colOff>714376</xdr:colOff>
      <xdr:row>20</xdr:row>
      <xdr:rowOff>209550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A102941D-B473-4CAB-945F-D49FAFF7F8FF}"/>
            </a:ext>
          </a:extLst>
        </xdr:cNvPr>
        <xdr:cNvSpPr/>
      </xdr:nvSpPr>
      <xdr:spPr>
        <a:xfrm>
          <a:off x="9788526" y="4244975"/>
          <a:ext cx="3041650" cy="1136650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If you choose 'loaded' under type in column E, the 'kilometres empty' field is greyed out because it is not needed. * If you select 'empty' by type in column E, the fields 'kilometres loaded', 'tonnes transported' and 'tonnes x km' are greyed out because they are then no longer relevant. </a:t>
          </a:r>
        </a:p>
      </xdr:txBody>
    </xdr:sp>
    <xdr:clientData/>
  </xdr:twoCellAnchor>
  <xdr:twoCellAnchor>
    <xdr:from>
      <xdr:col>19</xdr:col>
      <xdr:colOff>219075</xdr:colOff>
      <xdr:row>2</xdr:row>
      <xdr:rowOff>152400</xdr:rowOff>
    </xdr:from>
    <xdr:to>
      <xdr:col>21</xdr:col>
      <xdr:colOff>476250</xdr:colOff>
      <xdr:row>5</xdr:row>
      <xdr:rowOff>22098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1E592F45-E17D-45D8-A476-F83A734B324A}"/>
            </a:ext>
          </a:extLst>
        </xdr:cNvPr>
        <xdr:cNvSpPr/>
      </xdr:nvSpPr>
      <xdr:spPr>
        <a:xfrm>
          <a:off x="12334875" y="647700"/>
          <a:ext cx="1819275" cy="612648"/>
        </a:xfrm>
        <a:prstGeom prst="wedgeRectCallout">
          <a:avLst>
            <a:gd name="adj1" fmla="val 43925"/>
            <a:gd name="adj2" fmla="val 101368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 nothing, automatic calculations depending on 'loaded' or 'empty'</a:t>
          </a:r>
        </a:p>
      </xdr:txBody>
    </xdr:sp>
    <xdr:clientData/>
  </xdr:twoCellAnchor>
  <xdr:twoCellAnchor>
    <xdr:from>
      <xdr:col>20</xdr:col>
      <xdr:colOff>22225</xdr:colOff>
      <xdr:row>13</xdr:row>
      <xdr:rowOff>139700</xdr:rowOff>
    </xdr:from>
    <xdr:to>
      <xdr:col>21</xdr:col>
      <xdr:colOff>76200</xdr:colOff>
      <xdr:row>15</xdr:row>
      <xdr:rowOff>219075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53961D69-1AEB-491E-B3D4-DD75E7F60D2B}"/>
            </a:ext>
          </a:extLst>
        </xdr:cNvPr>
        <xdr:cNvSpPr/>
      </xdr:nvSpPr>
      <xdr:spPr>
        <a:xfrm>
          <a:off x="12919075" y="3378200"/>
          <a:ext cx="835025" cy="631825"/>
        </a:xfrm>
        <a:prstGeom prst="wedgeRectCallout">
          <a:avLst>
            <a:gd name="adj1" fmla="val -4482"/>
            <a:gd name="adj2" fmla="val -95793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litres x emission factor</a:t>
          </a:r>
        </a:p>
      </xdr:txBody>
    </xdr:sp>
    <xdr:clientData/>
  </xdr:twoCellAnchor>
  <xdr:twoCellAnchor>
    <xdr:from>
      <xdr:col>20</xdr:col>
      <xdr:colOff>742950</xdr:colOff>
      <xdr:row>15</xdr:row>
      <xdr:rowOff>161925</xdr:rowOff>
    </xdr:from>
    <xdr:to>
      <xdr:col>22</xdr:col>
      <xdr:colOff>180975</xdr:colOff>
      <xdr:row>18</xdr:row>
      <xdr:rowOff>152400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0656FC06-660C-4704-A0B6-94689AF6B1DD}"/>
            </a:ext>
          </a:extLst>
        </xdr:cNvPr>
        <xdr:cNvSpPr/>
      </xdr:nvSpPr>
      <xdr:spPr>
        <a:xfrm>
          <a:off x="13639800" y="3952875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divided by tonnes transported</a:t>
          </a:r>
        </a:p>
      </xdr:txBody>
    </xdr:sp>
    <xdr:clientData/>
  </xdr:twoCellAnchor>
  <xdr:twoCellAnchor>
    <xdr:from>
      <xdr:col>21</xdr:col>
      <xdr:colOff>590551</xdr:colOff>
      <xdr:row>20</xdr:row>
      <xdr:rowOff>76200</xdr:rowOff>
    </xdr:from>
    <xdr:to>
      <xdr:col>22</xdr:col>
      <xdr:colOff>609600</xdr:colOff>
      <xdr:row>23</xdr:row>
      <xdr:rowOff>152400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84C245C4-41EB-4848-9547-35DE450C9732}"/>
            </a:ext>
          </a:extLst>
        </xdr:cNvPr>
        <xdr:cNvSpPr/>
      </xdr:nvSpPr>
      <xdr:spPr>
        <a:xfrm>
          <a:off x="14268451" y="5248275"/>
          <a:ext cx="800099" cy="904875"/>
        </a:xfrm>
        <a:prstGeom prst="wedgeRectCallout">
          <a:avLst>
            <a:gd name="adj1" fmla="val 34409"/>
            <a:gd name="adj2" fmla="val -22427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divided by tonne-kilometre</a:t>
          </a:r>
        </a:p>
      </xdr:txBody>
    </xdr:sp>
    <xdr:clientData/>
  </xdr:twoCellAnchor>
  <xdr:twoCellAnchor>
    <xdr:from>
      <xdr:col>7</xdr:col>
      <xdr:colOff>28576</xdr:colOff>
      <xdr:row>16</xdr:row>
      <xdr:rowOff>200024</xdr:rowOff>
    </xdr:from>
    <xdr:to>
      <xdr:col>9</xdr:col>
      <xdr:colOff>676275</xdr:colOff>
      <xdr:row>19</xdr:row>
      <xdr:rowOff>209549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06F09053-6168-4245-84CA-6B9FDA8B7827}"/>
            </a:ext>
          </a:extLst>
        </xdr:cNvPr>
        <xdr:cNvSpPr/>
      </xdr:nvSpPr>
      <xdr:spPr>
        <a:xfrm>
          <a:off x="5734051" y="4267199"/>
          <a:ext cx="1676399" cy="838200"/>
        </a:xfrm>
        <a:prstGeom prst="wedgeRectCallout">
          <a:avLst>
            <a:gd name="adj1" fmla="val -19340"/>
            <a:gd name="adj2" fmla="val -183064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'Content bunkers start voyage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 is automatically filled by 'content bunkers end voyage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'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85725</xdr:colOff>
      <xdr:row>16</xdr:row>
      <xdr:rowOff>200024</xdr:rowOff>
    </xdr:from>
    <xdr:to>
      <xdr:col>13</xdr:col>
      <xdr:colOff>895350</xdr:colOff>
      <xdr:row>17</xdr:row>
      <xdr:rowOff>238124</xdr:rowOff>
    </xdr:to>
    <xdr:sp macro="" textlink="">
      <xdr:nvSpPr>
        <xdr:cNvPr id="13" name="Tekstballon: rechthoek 12">
          <a:extLst>
            <a:ext uri="{FF2B5EF4-FFF2-40B4-BE49-F238E27FC236}">
              <a16:creationId xmlns:a16="http://schemas.microsoft.com/office/drawing/2014/main" id="{104DE9BA-70EA-4E87-8C70-6015EB7767A5}"/>
            </a:ext>
          </a:extLst>
        </xdr:cNvPr>
        <xdr:cNvSpPr/>
      </xdr:nvSpPr>
      <xdr:spPr>
        <a:xfrm>
          <a:off x="7848600" y="4267199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automatic calculation</a:t>
          </a:r>
        </a:p>
      </xdr:txBody>
    </xdr:sp>
    <xdr:clientData/>
  </xdr:twoCellAnchor>
  <xdr:twoCellAnchor>
    <xdr:from>
      <xdr:col>6</xdr:col>
      <xdr:colOff>257175</xdr:colOff>
      <xdr:row>13</xdr:row>
      <xdr:rowOff>95250</xdr:rowOff>
    </xdr:from>
    <xdr:to>
      <xdr:col>6</xdr:col>
      <xdr:colOff>1000125</xdr:colOff>
      <xdr:row>14</xdr:row>
      <xdr:rowOff>85725</xdr:rowOff>
    </xdr:to>
    <xdr:sp macro="" textlink="">
      <xdr:nvSpPr>
        <xdr:cNvPr id="14" name="Tekstballon: rechthoek 13">
          <a:extLst>
            <a:ext uri="{FF2B5EF4-FFF2-40B4-BE49-F238E27FC236}">
              <a16:creationId xmlns:a16="http://schemas.microsoft.com/office/drawing/2014/main" id="{2C67C749-A85E-48E3-A751-E43343809C98}"/>
            </a:ext>
          </a:extLst>
        </xdr:cNvPr>
        <xdr:cNvSpPr/>
      </xdr:nvSpPr>
      <xdr:spPr>
        <a:xfrm>
          <a:off x="4581525" y="33337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</a:t>
          </a:r>
        </a:p>
      </xdr:txBody>
    </xdr:sp>
    <xdr:clientData/>
  </xdr:twoCellAnchor>
  <xdr:twoCellAnchor>
    <xdr:from>
      <xdr:col>11</xdr:col>
      <xdr:colOff>142875</xdr:colOff>
      <xdr:row>13</xdr:row>
      <xdr:rowOff>95250</xdr:rowOff>
    </xdr:from>
    <xdr:to>
      <xdr:col>12</xdr:col>
      <xdr:colOff>371475</xdr:colOff>
      <xdr:row>14</xdr:row>
      <xdr:rowOff>85725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73DB7FB6-414A-4187-9E2B-D62A19F4B1A7}"/>
            </a:ext>
          </a:extLst>
        </xdr:cNvPr>
        <xdr:cNvSpPr/>
      </xdr:nvSpPr>
      <xdr:spPr>
        <a:xfrm>
          <a:off x="7905750" y="33337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</a:t>
          </a:r>
        </a:p>
      </xdr:txBody>
    </xdr:sp>
    <xdr:clientData/>
  </xdr:twoCellAnchor>
  <xdr:twoCellAnchor>
    <xdr:from>
      <xdr:col>9</xdr:col>
      <xdr:colOff>133350</xdr:colOff>
      <xdr:row>13</xdr:row>
      <xdr:rowOff>95250</xdr:rowOff>
    </xdr:from>
    <xdr:to>
      <xdr:col>9</xdr:col>
      <xdr:colOff>876300</xdr:colOff>
      <xdr:row>14</xdr:row>
      <xdr:rowOff>85725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17A9DACB-D6C4-45BE-A0AA-975B6EC4FB7F}"/>
            </a:ext>
          </a:extLst>
        </xdr:cNvPr>
        <xdr:cNvSpPr/>
      </xdr:nvSpPr>
      <xdr:spPr>
        <a:xfrm>
          <a:off x="6867525" y="3333750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fill 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I174"/>
  <sheetViews>
    <sheetView showGridLines="0" showZeros="0" tabSelected="1" zoomScaleNormal="100" zoomScaleSheetLayoutView="100" workbookViewId="0">
      <selection activeCell="E4" sqref="E4:G4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17.85546875" style="5" bestFit="1" customWidth="1"/>
    <col min="16" max="16" width="14.7109375" style="5" customWidth="1"/>
    <col min="17" max="22" width="11.7109375" style="5" customWidth="1"/>
    <col min="23" max="23" width="11.7109375" style="6" customWidth="1"/>
    <col min="24" max="25" width="11.7109375" style="97" hidden="1" customWidth="1"/>
    <col min="26" max="29" width="15.7109375" style="97" hidden="1" customWidth="1"/>
    <col min="30" max="30" width="0" style="97" hidden="1" customWidth="1"/>
    <col min="31" max="32" width="0" style="102" hidden="1" customWidth="1"/>
    <col min="33" max="33" width="0" style="6" hidden="1" customWidth="1"/>
    <col min="34" max="16384" width="9.140625" style="6"/>
  </cols>
  <sheetData>
    <row r="1" spans="1:35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4"/>
      <c r="V1" s="4"/>
      <c r="W1" s="3"/>
    </row>
    <row r="2" spans="1:35" ht="20.100000000000001" customHeight="1" x14ac:dyDescent="0.2">
      <c r="B2" s="202" t="s">
        <v>64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14"/>
      <c r="P2" s="114"/>
      <c r="Q2" s="4" t="s">
        <v>0</v>
      </c>
      <c r="R2" s="4"/>
      <c r="S2" s="4"/>
      <c r="T2" s="4"/>
      <c r="U2" s="4"/>
      <c r="V2" s="4"/>
      <c r="W2" s="3"/>
    </row>
    <row r="3" spans="1:35" ht="20.100000000000001" customHeight="1" x14ac:dyDescent="0.2">
      <c r="B3" s="209"/>
      <c r="C3" s="209"/>
      <c r="D3" s="209"/>
      <c r="E3" s="209"/>
      <c r="F3" s="209"/>
      <c r="G3" s="209"/>
      <c r="H3" s="209"/>
      <c r="I3" s="4"/>
      <c r="J3" s="4" t="s">
        <v>0</v>
      </c>
      <c r="K3" s="4"/>
      <c r="L3" s="4"/>
      <c r="M3" s="4"/>
      <c r="N3" s="4"/>
      <c r="O3" s="4"/>
      <c r="P3" s="2"/>
      <c r="Q3" s="2"/>
      <c r="R3" s="4"/>
      <c r="S3" s="4"/>
      <c r="T3" s="4"/>
      <c r="U3" s="4"/>
      <c r="V3" s="4"/>
      <c r="W3" s="3"/>
    </row>
    <row r="4" spans="1:35" s="7" customFormat="1" ht="20.100000000000001" customHeight="1" x14ac:dyDescent="0.2">
      <c r="A4" s="2"/>
      <c r="B4" s="211" t="s">
        <v>66</v>
      </c>
      <c r="C4" s="211" t="s">
        <v>2</v>
      </c>
      <c r="D4" s="15" t="s">
        <v>1</v>
      </c>
      <c r="E4" s="203"/>
      <c r="F4" s="203"/>
      <c r="G4" s="203"/>
      <c r="H4" s="16" t="s">
        <v>13</v>
      </c>
      <c r="I4" s="10" t="s">
        <v>1</v>
      </c>
      <c r="J4" s="221"/>
      <c r="K4" s="221"/>
      <c r="L4" s="221"/>
      <c r="M4" s="221"/>
      <c r="N4" s="221"/>
      <c r="O4" s="114" t="s">
        <v>0</v>
      </c>
      <c r="P4" s="2"/>
      <c r="Q4" s="2"/>
      <c r="R4" s="1"/>
      <c r="S4" s="1"/>
      <c r="T4" s="1"/>
      <c r="U4" s="2"/>
      <c r="V4" s="1"/>
      <c r="W4" s="2"/>
      <c r="X4" s="98"/>
      <c r="Y4" s="98"/>
      <c r="Z4" s="98"/>
      <c r="AA4" s="98"/>
      <c r="AB4" s="98"/>
      <c r="AC4" s="98"/>
      <c r="AD4" s="98"/>
      <c r="AE4" s="103"/>
      <c r="AF4" s="103"/>
    </row>
    <row r="5" spans="1:35" s="7" customFormat="1" ht="20.100000000000001" customHeight="1" x14ac:dyDescent="0.2">
      <c r="A5" s="2"/>
      <c r="B5" s="212" t="s">
        <v>65</v>
      </c>
      <c r="C5" s="212" t="s">
        <v>12</v>
      </c>
      <c r="D5" s="15" t="s">
        <v>1</v>
      </c>
      <c r="E5" s="213"/>
      <c r="F5" s="213"/>
      <c r="G5" s="213"/>
      <c r="H5" s="16" t="s">
        <v>0</v>
      </c>
      <c r="I5" s="10" t="s">
        <v>0</v>
      </c>
      <c r="J5" s="1"/>
      <c r="K5" s="1"/>
      <c r="L5" s="1"/>
      <c r="M5" s="1"/>
      <c r="N5" s="1"/>
      <c r="O5" s="114"/>
      <c r="P5" s="2"/>
      <c r="Q5" s="2"/>
      <c r="R5" s="91"/>
      <c r="S5" s="1"/>
      <c r="T5" s="1"/>
      <c r="U5" s="1"/>
      <c r="V5" s="1"/>
      <c r="W5" s="2"/>
      <c r="X5" s="98"/>
      <c r="Y5" s="98"/>
      <c r="Z5" s="98"/>
      <c r="AA5" s="98"/>
      <c r="AB5" s="98"/>
      <c r="AC5" s="98"/>
      <c r="AD5" s="98"/>
      <c r="AE5" s="103"/>
      <c r="AF5" s="103"/>
    </row>
    <row r="6" spans="1:35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98"/>
      <c r="Y6" s="98"/>
      <c r="Z6" s="98"/>
      <c r="AA6" s="98"/>
      <c r="AB6" s="98"/>
      <c r="AC6" s="98"/>
      <c r="AD6" s="98"/>
      <c r="AE6" s="103"/>
      <c r="AF6" s="103"/>
    </row>
    <row r="7" spans="1:35" s="9" customFormat="1" ht="27" customHeight="1" x14ac:dyDescent="0.2">
      <c r="A7" s="13"/>
      <c r="C7" s="10"/>
      <c r="D7" s="10"/>
      <c r="E7" s="176" t="s">
        <v>61</v>
      </c>
      <c r="F7" s="210"/>
      <c r="G7" s="177"/>
      <c r="H7" s="176" t="s">
        <v>62</v>
      </c>
      <c r="I7" s="210"/>
      <c r="J7" s="210"/>
      <c r="K7" s="210"/>
      <c r="L7" s="210"/>
      <c r="M7" s="210"/>
      <c r="N7" s="177"/>
      <c r="O7" s="176" t="s">
        <v>91</v>
      </c>
      <c r="P7" s="177"/>
      <c r="Q7" s="176" t="s">
        <v>63</v>
      </c>
      <c r="R7" s="210"/>
      <c r="S7" s="210"/>
      <c r="T7" s="210"/>
      <c r="U7" s="176" t="s">
        <v>87</v>
      </c>
      <c r="V7" s="210"/>
      <c r="W7" s="177"/>
      <c r="X7" s="99"/>
      <c r="Y7" s="99"/>
      <c r="Z7" s="99"/>
      <c r="AA7" s="99"/>
      <c r="AB7" s="99"/>
      <c r="AC7" s="99"/>
      <c r="AD7" s="99"/>
      <c r="AE7" s="104"/>
      <c r="AF7" s="104"/>
    </row>
    <row r="8" spans="1:35" s="8" customFormat="1" ht="15" customHeight="1" x14ac:dyDescent="0.2">
      <c r="A8" s="1"/>
      <c r="B8" s="17"/>
      <c r="C8" s="17"/>
      <c r="D8" s="17"/>
      <c r="E8" s="179" t="s">
        <v>89</v>
      </c>
      <c r="F8" s="182" t="s">
        <v>38</v>
      </c>
      <c r="G8" s="185" t="s">
        <v>90</v>
      </c>
      <c r="H8" s="225" t="s">
        <v>3</v>
      </c>
      <c r="I8" s="216"/>
      <c r="J8" s="215" t="s">
        <v>4</v>
      </c>
      <c r="K8" s="216"/>
      <c r="L8" s="215" t="s">
        <v>5</v>
      </c>
      <c r="M8" s="216"/>
      <c r="N8" s="87" t="s">
        <v>17</v>
      </c>
      <c r="O8" s="116"/>
      <c r="P8" s="116"/>
      <c r="Q8" s="88"/>
      <c r="R8" s="89" t="s">
        <v>10</v>
      </c>
      <c r="S8" s="89" t="s">
        <v>11</v>
      </c>
      <c r="T8" s="92" t="s">
        <v>16</v>
      </c>
      <c r="U8" s="80" t="s">
        <v>0</v>
      </c>
      <c r="V8" s="84"/>
      <c r="W8" s="83" t="s">
        <v>22</v>
      </c>
      <c r="X8" s="98"/>
      <c r="Y8" s="98"/>
      <c r="Z8" s="98"/>
      <c r="AA8" s="98"/>
      <c r="AB8" s="98"/>
      <c r="AC8" s="98"/>
      <c r="AD8" s="98"/>
      <c r="AE8" s="98"/>
      <c r="AF8" s="98"/>
    </row>
    <row r="9" spans="1:35" s="8" customFormat="1" ht="15" customHeight="1" x14ac:dyDescent="0.2">
      <c r="A9" s="1"/>
      <c r="B9" s="17"/>
      <c r="C9" s="17"/>
      <c r="D9" s="17"/>
      <c r="E9" s="180"/>
      <c r="F9" s="183"/>
      <c r="G9" s="186"/>
      <c r="H9" s="226" t="s">
        <v>40</v>
      </c>
      <c r="I9" s="218"/>
      <c r="J9" s="67"/>
      <c r="K9" s="74"/>
      <c r="L9" s="217" t="s">
        <v>40</v>
      </c>
      <c r="M9" s="218"/>
      <c r="N9" s="75"/>
      <c r="O9" s="67"/>
      <c r="P9" s="117" t="s">
        <v>92</v>
      </c>
      <c r="Q9" s="76"/>
      <c r="R9" s="78" t="s">
        <v>0</v>
      </c>
      <c r="S9" s="78"/>
      <c r="T9" s="93" t="s">
        <v>53</v>
      </c>
      <c r="U9" s="81" t="s">
        <v>21</v>
      </c>
      <c r="V9" s="85" t="s">
        <v>21</v>
      </c>
      <c r="W9" s="24" t="s">
        <v>80</v>
      </c>
      <c r="X9" s="98"/>
      <c r="Y9" s="98"/>
      <c r="Z9" s="98"/>
      <c r="AA9" s="98"/>
      <c r="AB9" s="98"/>
      <c r="AC9" s="98"/>
      <c r="AD9" s="98"/>
      <c r="AE9" s="98"/>
      <c r="AF9" s="98"/>
    </row>
    <row r="10" spans="1:35" s="7" customFormat="1" ht="15" x14ac:dyDescent="0.2">
      <c r="A10" s="2"/>
      <c r="B10" s="17"/>
      <c r="C10" s="214"/>
      <c r="D10" s="214"/>
      <c r="E10" s="180"/>
      <c r="F10" s="183"/>
      <c r="G10" s="186"/>
      <c r="H10" s="226" t="s">
        <v>41</v>
      </c>
      <c r="I10" s="218"/>
      <c r="J10" s="217" t="s">
        <v>43</v>
      </c>
      <c r="K10" s="218"/>
      <c r="L10" s="217" t="s">
        <v>45</v>
      </c>
      <c r="M10" s="218"/>
      <c r="N10" s="65" t="s">
        <v>47</v>
      </c>
      <c r="O10" s="117"/>
      <c r="P10" s="117" t="s">
        <v>93</v>
      </c>
      <c r="Q10" s="77" t="s">
        <v>18</v>
      </c>
      <c r="R10" s="78" t="s">
        <v>18</v>
      </c>
      <c r="S10" s="78" t="s">
        <v>78</v>
      </c>
      <c r="T10" s="93" t="s">
        <v>15</v>
      </c>
      <c r="U10" s="81" t="s">
        <v>54</v>
      </c>
      <c r="V10" s="85" t="s">
        <v>55</v>
      </c>
      <c r="W10" s="24" t="s">
        <v>20</v>
      </c>
      <c r="X10" s="98"/>
      <c r="Y10" s="98"/>
      <c r="Z10" s="98"/>
      <c r="AA10" s="98"/>
      <c r="AB10" s="98"/>
      <c r="AC10" s="98"/>
      <c r="AD10" s="98"/>
      <c r="AE10" s="103"/>
      <c r="AF10" s="103"/>
    </row>
    <row r="11" spans="1:35" s="19" customFormat="1" ht="15" customHeight="1" thickBot="1" x14ac:dyDescent="0.25">
      <c r="A11" s="18"/>
      <c r="B11" s="17" t="s">
        <v>0</v>
      </c>
      <c r="C11" s="208" t="s">
        <v>0</v>
      </c>
      <c r="D11" s="208"/>
      <c r="E11" s="181"/>
      <c r="F11" s="184"/>
      <c r="G11" s="187"/>
      <c r="H11" s="227" t="s">
        <v>42</v>
      </c>
      <c r="I11" s="220"/>
      <c r="J11" s="219" t="s">
        <v>44</v>
      </c>
      <c r="K11" s="220"/>
      <c r="L11" s="217" t="s">
        <v>46</v>
      </c>
      <c r="M11" s="218"/>
      <c r="N11" s="65" t="s">
        <v>48</v>
      </c>
      <c r="O11" s="117" t="s">
        <v>67</v>
      </c>
      <c r="P11" s="117" t="s">
        <v>94</v>
      </c>
      <c r="Q11" s="77" t="s">
        <v>49</v>
      </c>
      <c r="R11" s="78" t="s">
        <v>50</v>
      </c>
      <c r="S11" s="79" t="s">
        <v>52</v>
      </c>
      <c r="T11" s="93" t="s">
        <v>19</v>
      </c>
      <c r="U11" s="82" t="s">
        <v>6</v>
      </c>
      <c r="V11" s="86" t="s">
        <v>23</v>
      </c>
      <c r="W11" s="24" t="s">
        <v>7</v>
      </c>
      <c r="X11" s="100"/>
      <c r="Y11" s="100"/>
      <c r="Z11" s="100"/>
      <c r="AA11" s="100"/>
      <c r="AB11" s="100"/>
      <c r="AC11" s="100"/>
      <c r="AD11" s="100"/>
      <c r="AE11" s="105"/>
      <c r="AF11" s="105"/>
    </row>
    <row r="12" spans="1:35" s="66" customFormat="1" ht="29.25" customHeight="1" thickBot="1" x14ac:dyDescent="0.25">
      <c r="B12" s="68" t="s">
        <v>9</v>
      </c>
      <c r="C12" s="178" t="s">
        <v>86</v>
      </c>
      <c r="D12" s="178"/>
      <c r="E12" s="71" t="s">
        <v>56</v>
      </c>
      <c r="F12" s="72" t="s">
        <v>57</v>
      </c>
      <c r="G12" s="69" t="s">
        <v>58</v>
      </c>
      <c r="H12" s="233" t="s">
        <v>59</v>
      </c>
      <c r="I12" s="234"/>
      <c r="J12" s="193" t="s">
        <v>58</v>
      </c>
      <c r="K12" s="194"/>
      <c r="L12" s="193" t="s">
        <v>58</v>
      </c>
      <c r="M12" s="194"/>
      <c r="N12" s="70" t="s">
        <v>60</v>
      </c>
      <c r="O12" s="115" t="s">
        <v>58</v>
      </c>
      <c r="P12" s="70" t="s">
        <v>60</v>
      </c>
      <c r="Q12" s="108" t="s">
        <v>58</v>
      </c>
      <c r="R12" s="110" t="s">
        <v>58</v>
      </c>
      <c r="S12" s="109" t="s">
        <v>58</v>
      </c>
      <c r="T12" s="107" t="s">
        <v>60</v>
      </c>
      <c r="U12" s="230" t="s">
        <v>60</v>
      </c>
      <c r="V12" s="231"/>
      <c r="W12" s="232"/>
      <c r="X12" s="101" t="s">
        <v>27</v>
      </c>
      <c r="Y12" s="101" t="s">
        <v>28</v>
      </c>
      <c r="Z12" s="101" t="s">
        <v>29</v>
      </c>
      <c r="AA12" s="101" t="s">
        <v>30</v>
      </c>
      <c r="AB12" s="101" t="s">
        <v>31</v>
      </c>
      <c r="AC12" s="101" t="s">
        <v>32</v>
      </c>
      <c r="AD12" s="101" t="s">
        <v>33</v>
      </c>
      <c r="AE12" s="106"/>
      <c r="AF12" s="106"/>
    </row>
    <row r="13" spans="1:35" s="7" customFormat="1" ht="21.95" customHeight="1" x14ac:dyDescent="0.2">
      <c r="A13" s="2"/>
      <c r="B13" s="31">
        <v>1</v>
      </c>
      <c r="C13" s="204"/>
      <c r="D13" s="205"/>
      <c r="E13" s="21"/>
      <c r="F13" s="25" t="s">
        <v>105</v>
      </c>
      <c r="G13" s="32" t="s">
        <v>0</v>
      </c>
      <c r="H13" s="228">
        <v>0</v>
      </c>
      <c r="I13" s="229"/>
      <c r="J13" s="222"/>
      <c r="K13" s="223"/>
      <c r="L13" s="224"/>
      <c r="M13" s="224"/>
      <c r="N13" s="155">
        <f t="shared" ref="N13:N152" si="0">H13+J13-L13</f>
        <v>0</v>
      </c>
      <c r="O13" s="120" t="s">
        <v>103</v>
      </c>
      <c r="P13" s="158">
        <f>VLOOKUP(O13,EmissionFactors!$A$1:$B$9,2,FALSE)</f>
        <v>0</v>
      </c>
      <c r="Q13" s="48"/>
      <c r="R13" s="50"/>
      <c r="S13" s="50"/>
      <c r="T13" s="161">
        <f>R13*S13</f>
        <v>0</v>
      </c>
      <c r="U13" s="164">
        <f>N13*P13</f>
        <v>0</v>
      </c>
      <c r="V13" s="165" t="str">
        <f t="shared" ref="V13:V24" si="1">IFERROR((U13/S13)," ")</f>
        <v xml:space="preserve"> </v>
      </c>
      <c r="W13" s="166" t="str">
        <f t="shared" ref="W13:W24" si="2">IFERROR((U13/T13)*1000, "  ")</f>
        <v xml:space="preserve">  </v>
      </c>
      <c r="X13" s="98" t="b">
        <f t="shared" ref="X13:X152" si="3">_xlfn.ISFORMULA(F13)</f>
        <v>0</v>
      </c>
      <c r="Y13" s="98" t="b">
        <f t="shared" ref="Y13:Y152" si="4">_xlfn.ISFORMULA(H13)</f>
        <v>0</v>
      </c>
      <c r="Z13" s="98" t="b">
        <f>_xlfn.ISFORMULA(N13)</f>
        <v>1</v>
      </c>
      <c r="AA13" s="98" t="b">
        <f>_xlfn.ISFORMULA(T13)</f>
        <v>1</v>
      </c>
      <c r="AB13" s="98" t="b">
        <f>_xlfn.ISFORMULA(U13)</f>
        <v>1</v>
      </c>
      <c r="AC13" s="98" t="b">
        <f>_xlfn.ISFORMULA(V13)</f>
        <v>1</v>
      </c>
      <c r="AD13" s="98" t="b">
        <f>_xlfn.ISFORMULA(W13)</f>
        <v>1</v>
      </c>
      <c r="AE13" s="103"/>
      <c r="AF13" s="103"/>
    </row>
    <row r="14" spans="1:35" s="7" customFormat="1" ht="21.95" customHeight="1" x14ac:dyDescent="0.2">
      <c r="A14" s="2"/>
      <c r="B14" s="31">
        <v>2</v>
      </c>
      <c r="C14" s="206"/>
      <c r="D14" s="207"/>
      <c r="E14" s="22"/>
      <c r="F14" s="153" t="str">
        <f t="shared" ref="F14:F77" si="5">G13</f>
        <v xml:space="preserve"> </v>
      </c>
      <c r="G14" s="46" t="s">
        <v>0</v>
      </c>
      <c r="H14" s="173">
        <f t="shared" ref="H14" si="6">L13</f>
        <v>0</v>
      </c>
      <c r="I14" s="174"/>
      <c r="J14" s="195"/>
      <c r="K14" s="196"/>
      <c r="L14" s="175"/>
      <c r="M14" s="175"/>
      <c r="N14" s="156">
        <f t="shared" si="0"/>
        <v>0</v>
      </c>
      <c r="O14" s="121" t="s">
        <v>103</v>
      </c>
      <c r="P14" s="159">
        <f>VLOOKUP(O14,EmissionFactors!$A$1:$B$9,2,FALSE)</f>
        <v>0</v>
      </c>
      <c r="Q14" s="49"/>
      <c r="R14" s="51"/>
      <c r="S14" s="51"/>
      <c r="T14" s="162">
        <f t="shared" ref="T14:T152" si="7">R14*S14</f>
        <v>0</v>
      </c>
      <c r="U14" s="167">
        <f>N14*P14</f>
        <v>0</v>
      </c>
      <c r="V14" s="168" t="str">
        <f t="shared" si="1"/>
        <v xml:space="preserve"> </v>
      </c>
      <c r="W14" s="169" t="str">
        <f t="shared" si="2"/>
        <v xml:space="preserve">  </v>
      </c>
      <c r="X14" s="98" t="b">
        <f t="shared" si="3"/>
        <v>1</v>
      </c>
      <c r="Y14" s="98" t="b">
        <f t="shared" si="4"/>
        <v>1</v>
      </c>
      <c r="Z14" s="98" t="b">
        <f t="shared" ref="Z14:Z152" si="8">_xlfn.ISFORMULA(N14)</f>
        <v>1</v>
      </c>
      <c r="AA14" s="98" t="b">
        <f t="shared" ref="AA14:AA152" si="9">_xlfn.ISFORMULA(T14)</f>
        <v>1</v>
      </c>
      <c r="AB14" s="98" t="b">
        <f t="shared" ref="AB14:AB152" si="10">_xlfn.ISFORMULA(U14)</f>
        <v>1</v>
      </c>
      <c r="AC14" s="98" t="b">
        <f t="shared" ref="AC14:AC152" si="11">_xlfn.ISFORMULA(V14)</f>
        <v>1</v>
      </c>
      <c r="AD14" s="98" t="b">
        <f t="shared" ref="AD14:AD36" si="12">_xlfn.ISFORMULA(W14)</f>
        <v>1</v>
      </c>
      <c r="AE14" s="103"/>
      <c r="AF14" s="103"/>
      <c r="AI14" s="7" t="s">
        <v>0</v>
      </c>
    </row>
    <row r="15" spans="1:35" s="7" customFormat="1" ht="21.95" customHeight="1" x14ac:dyDescent="0.2">
      <c r="A15" s="2"/>
      <c r="B15" s="22">
        <v>3</v>
      </c>
      <c r="C15" s="189"/>
      <c r="D15" s="190"/>
      <c r="E15" s="22"/>
      <c r="F15" s="153" t="str">
        <f t="shared" si="5"/>
        <v xml:space="preserve"> </v>
      </c>
      <c r="G15" s="46" t="s">
        <v>0</v>
      </c>
      <c r="H15" s="173">
        <f t="shared" ref="H15" si="13">L14</f>
        <v>0</v>
      </c>
      <c r="I15" s="174"/>
      <c r="J15" s="195"/>
      <c r="K15" s="196"/>
      <c r="L15" s="175"/>
      <c r="M15" s="175"/>
      <c r="N15" s="156">
        <f t="shared" si="0"/>
        <v>0</v>
      </c>
      <c r="O15" s="121" t="s">
        <v>103</v>
      </c>
      <c r="P15" s="159">
        <f>VLOOKUP(O15,EmissionFactors!$A$1:$B$9,2,FALSE)</f>
        <v>0</v>
      </c>
      <c r="Q15" s="49"/>
      <c r="R15" s="51"/>
      <c r="S15" s="51"/>
      <c r="T15" s="162">
        <f t="shared" si="7"/>
        <v>0</v>
      </c>
      <c r="U15" s="167">
        <f t="shared" ref="U15:U78" si="14">N15*P15</f>
        <v>0</v>
      </c>
      <c r="V15" s="168" t="str">
        <f t="shared" si="1"/>
        <v xml:space="preserve"> </v>
      </c>
      <c r="W15" s="169" t="str">
        <f t="shared" si="2"/>
        <v xml:space="preserve">  </v>
      </c>
      <c r="X15" s="98" t="b">
        <f t="shared" si="3"/>
        <v>1</v>
      </c>
      <c r="Y15" s="98" t="b">
        <f t="shared" si="4"/>
        <v>1</v>
      </c>
      <c r="Z15" s="98" t="b">
        <f t="shared" si="8"/>
        <v>1</v>
      </c>
      <c r="AA15" s="98" t="b">
        <f t="shared" si="9"/>
        <v>1</v>
      </c>
      <c r="AB15" s="98" t="b">
        <f t="shared" si="10"/>
        <v>1</v>
      </c>
      <c r="AC15" s="98" t="b">
        <f t="shared" si="11"/>
        <v>1</v>
      </c>
      <c r="AD15" s="98" t="b">
        <f t="shared" si="12"/>
        <v>1</v>
      </c>
      <c r="AE15" s="103"/>
      <c r="AF15" s="103"/>
    </row>
    <row r="16" spans="1:35" s="7" customFormat="1" ht="21.95" customHeight="1" x14ac:dyDescent="0.2">
      <c r="A16" s="2"/>
      <c r="B16" s="22">
        <v>4</v>
      </c>
      <c r="C16" s="189"/>
      <c r="D16" s="190"/>
      <c r="E16" s="22"/>
      <c r="F16" s="153" t="str">
        <f t="shared" si="5"/>
        <v xml:space="preserve"> </v>
      </c>
      <c r="G16" s="46" t="s">
        <v>0</v>
      </c>
      <c r="H16" s="173">
        <f t="shared" ref="H16:H20" si="15">L15</f>
        <v>0</v>
      </c>
      <c r="I16" s="174"/>
      <c r="J16" s="195"/>
      <c r="K16" s="196"/>
      <c r="L16" s="175"/>
      <c r="M16" s="175"/>
      <c r="N16" s="156">
        <f t="shared" si="0"/>
        <v>0</v>
      </c>
      <c r="O16" s="121" t="s">
        <v>103</v>
      </c>
      <c r="P16" s="159">
        <f>VLOOKUP(O16,EmissionFactors!$A$1:$B$9,2,FALSE)</f>
        <v>0</v>
      </c>
      <c r="Q16" s="49"/>
      <c r="R16" s="51"/>
      <c r="S16" s="51"/>
      <c r="T16" s="162">
        <f t="shared" si="7"/>
        <v>0</v>
      </c>
      <c r="U16" s="167">
        <f t="shared" si="14"/>
        <v>0</v>
      </c>
      <c r="V16" s="168" t="str">
        <f t="shared" si="1"/>
        <v xml:space="preserve"> </v>
      </c>
      <c r="W16" s="169" t="str">
        <f t="shared" si="2"/>
        <v xml:space="preserve">  </v>
      </c>
      <c r="X16" s="98" t="b">
        <f t="shared" si="3"/>
        <v>1</v>
      </c>
      <c r="Y16" s="98" t="b">
        <f t="shared" si="4"/>
        <v>1</v>
      </c>
      <c r="Z16" s="98" t="b">
        <f t="shared" si="8"/>
        <v>1</v>
      </c>
      <c r="AA16" s="98" t="b">
        <f t="shared" si="9"/>
        <v>1</v>
      </c>
      <c r="AB16" s="98" t="b">
        <f t="shared" si="10"/>
        <v>1</v>
      </c>
      <c r="AC16" s="98" t="b">
        <f t="shared" si="11"/>
        <v>1</v>
      </c>
      <c r="AD16" s="98" t="b">
        <f t="shared" si="12"/>
        <v>1</v>
      </c>
      <c r="AE16" s="103"/>
      <c r="AF16" s="103"/>
    </row>
    <row r="17" spans="1:32" s="7" customFormat="1" ht="21.95" customHeight="1" x14ac:dyDescent="0.2">
      <c r="A17" s="2"/>
      <c r="B17" s="22">
        <v>5</v>
      </c>
      <c r="C17" s="189"/>
      <c r="D17" s="190"/>
      <c r="E17" s="22"/>
      <c r="F17" s="153" t="str">
        <f t="shared" si="5"/>
        <v xml:space="preserve"> </v>
      </c>
      <c r="G17" s="46"/>
      <c r="H17" s="173">
        <f t="shared" si="15"/>
        <v>0</v>
      </c>
      <c r="I17" s="174"/>
      <c r="J17" s="195"/>
      <c r="K17" s="196"/>
      <c r="L17" s="175"/>
      <c r="M17" s="175"/>
      <c r="N17" s="156">
        <f t="shared" si="0"/>
        <v>0</v>
      </c>
      <c r="O17" s="121" t="s">
        <v>103</v>
      </c>
      <c r="P17" s="159">
        <f>VLOOKUP(O17,EmissionFactors!$A$1:$B$9,2,FALSE)</f>
        <v>0</v>
      </c>
      <c r="Q17" s="49"/>
      <c r="R17" s="51"/>
      <c r="S17" s="51"/>
      <c r="T17" s="162">
        <f t="shared" si="7"/>
        <v>0</v>
      </c>
      <c r="U17" s="167">
        <f t="shared" si="14"/>
        <v>0</v>
      </c>
      <c r="V17" s="168" t="str">
        <f t="shared" si="1"/>
        <v xml:space="preserve"> </v>
      </c>
      <c r="W17" s="169" t="str">
        <f t="shared" si="2"/>
        <v xml:space="preserve">  </v>
      </c>
      <c r="X17" s="98" t="b">
        <f t="shared" si="3"/>
        <v>1</v>
      </c>
      <c r="Y17" s="98" t="b">
        <f t="shared" si="4"/>
        <v>1</v>
      </c>
      <c r="Z17" s="98" t="b">
        <f t="shared" si="8"/>
        <v>1</v>
      </c>
      <c r="AA17" s="98" t="b">
        <f t="shared" si="9"/>
        <v>1</v>
      </c>
      <c r="AB17" s="98" t="b">
        <f t="shared" si="10"/>
        <v>1</v>
      </c>
      <c r="AC17" s="98" t="b">
        <f t="shared" si="11"/>
        <v>1</v>
      </c>
      <c r="AD17" s="98" t="b">
        <f t="shared" si="12"/>
        <v>1</v>
      </c>
      <c r="AE17" s="103"/>
      <c r="AF17" s="103"/>
    </row>
    <row r="18" spans="1:32" s="7" customFormat="1" ht="21.95" customHeight="1" x14ac:dyDescent="0.2">
      <c r="A18" s="2"/>
      <c r="B18" s="31">
        <v>6</v>
      </c>
      <c r="C18" s="189"/>
      <c r="D18" s="190"/>
      <c r="E18" s="22"/>
      <c r="F18" s="153">
        <f t="shared" si="5"/>
        <v>0</v>
      </c>
      <c r="G18" s="46"/>
      <c r="H18" s="173">
        <f t="shared" si="15"/>
        <v>0</v>
      </c>
      <c r="I18" s="174"/>
      <c r="J18" s="195"/>
      <c r="K18" s="196"/>
      <c r="L18" s="175"/>
      <c r="M18" s="175"/>
      <c r="N18" s="156">
        <f t="shared" si="0"/>
        <v>0</v>
      </c>
      <c r="O18" s="121" t="s">
        <v>103</v>
      </c>
      <c r="P18" s="159">
        <f>VLOOKUP(O18,EmissionFactors!$A$1:$B$9,2,FALSE)</f>
        <v>0</v>
      </c>
      <c r="Q18" s="49"/>
      <c r="R18" s="51"/>
      <c r="S18" s="51"/>
      <c r="T18" s="162">
        <f t="shared" si="7"/>
        <v>0</v>
      </c>
      <c r="U18" s="167">
        <f t="shared" si="14"/>
        <v>0</v>
      </c>
      <c r="V18" s="168" t="str">
        <f t="shared" si="1"/>
        <v xml:space="preserve"> </v>
      </c>
      <c r="W18" s="169" t="str">
        <f t="shared" si="2"/>
        <v xml:space="preserve">  </v>
      </c>
      <c r="X18" s="98" t="b">
        <f t="shared" si="3"/>
        <v>1</v>
      </c>
      <c r="Y18" s="98" t="b">
        <f t="shared" si="4"/>
        <v>1</v>
      </c>
      <c r="Z18" s="98" t="b">
        <f t="shared" si="8"/>
        <v>1</v>
      </c>
      <c r="AA18" s="98" t="b">
        <f t="shared" si="9"/>
        <v>1</v>
      </c>
      <c r="AB18" s="98" t="b">
        <f t="shared" si="10"/>
        <v>1</v>
      </c>
      <c r="AC18" s="98" t="b">
        <f t="shared" si="11"/>
        <v>1</v>
      </c>
      <c r="AD18" s="98" t="b">
        <f t="shared" si="12"/>
        <v>1</v>
      </c>
      <c r="AE18" s="103"/>
      <c r="AF18" s="103"/>
    </row>
    <row r="19" spans="1:32" s="7" customFormat="1" ht="21.95" customHeight="1" x14ac:dyDescent="0.2">
      <c r="A19" s="2"/>
      <c r="B19" s="31">
        <v>7</v>
      </c>
      <c r="C19" s="189"/>
      <c r="D19" s="190"/>
      <c r="E19" s="22"/>
      <c r="F19" s="153">
        <f t="shared" si="5"/>
        <v>0</v>
      </c>
      <c r="G19" s="46"/>
      <c r="H19" s="173">
        <f t="shared" si="15"/>
        <v>0</v>
      </c>
      <c r="I19" s="174"/>
      <c r="J19" s="195"/>
      <c r="K19" s="196"/>
      <c r="L19" s="175"/>
      <c r="M19" s="175"/>
      <c r="N19" s="156">
        <f t="shared" si="0"/>
        <v>0</v>
      </c>
      <c r="O19" s="121" t="s">
        <v>103</v>
      </c>
      <c r="P19" s="159">
        <f>VLOOKUP(O19,EmissionFactors!$A$1:$B$9,2,FALSE)</f>
        <v>0</v>
      </c>
      <c r="Q19" s="49"/>
      <c r="R19" s="51"/>
      <c r="S19" s="51"/>
      <c r="T19" s="162">
        <f t="shared" si="7"/>
        <v>0</v>
      </c>
      <c r="U19" s="167">
        <f t="shared" si="14"/>
        <v>0</v>
      </c>
      <c r="V19" s="168" t="str">
        <f t="shared" si="1"/>
        <v xml:space="preserve"> </v>
      </c>
      <c r="W19" s="169" t="str">
        <f t="shared" si="2"/>
        <v xml:space="preserve">  </v>
      </c>
      <c r="X19" s="98" t="b">
        <f t="shared" si="3"/>
        <v>1</v>
      </c>
      <c r="Y19" s="98" t="b">
        <f t="shared" si="4"/>
        <v>1</v>
      </c>
      <c r="Z19" s="98" t="b">
        <f t="shared" si="8"/>
        <v>1</v>
      </c>
      <c r="AA19" s="98" t="b">
        <f t="shared" si="9"/>
        <v>1</v>
      </c>
      <c r="AB19" s="98" t="b">
        <f t="shared" si="10"/>
        <v>1</v>
      </c>
      <c r="AC19" s="98" t="b">
        <f t="shared" si="11"/>
        <v>1</v>
      </c>
      <c r="AD19" s="98" t="b">
        <f t="shared" si="12"/>
        <v>1</v>
      </c>
      <c r="AE19" s="103"/>
      <c r="AF19" s="103"/>
    </row>
    <row r="20" spans="1:32" s="7" customFormat="1" ht="21.95" customHeight="1" x14ac:dyDescent="0.2">
      <c r="A20" s="2"/>
      <c r="B20" s="22">
        <v>8</v>
      </c>
      <c r="C20" s="189"/>
      <c r="D20" s="190"/>
      <c r="E20" s="22"/>
      <c r="F20" s="153">
        <f t="shared" si="5"/>
        <v>0</v>
      </c>
      <c r="G20" s="46"/>
      <c r="H20" s="173">
        <f t="shared" si="15"/>
        <v>0</v>
      </c>
      <c r="I20" s="174"/>
      <c r="J20" s="195"/>
      <c r="K20" s="196"/>
      <c r="L20" s="175"/>
      <c r="M20" s="175"/>
      <c r="N20" s="156">
        <f t="shared" si="0"/>
        <v>0</v>
      </c>
      <c r="O20" s="121" t="s">
        <v>103</v>
      </c>
      <c r="P20" s="159">
        <f>VLOOKUP(O20,EmissionFactors!$A$1:$B$9,2,FALSE)</f>
        <v>0</v>
      </c>
      <c r="Q20" s="49"/>
      <c r="R20" s="51"/>
      <c r="S20" s="51"/>
      <c r="T20" s="162">
        <f t="shared" si="7"/>
        <v>0</v>
      </c>
      <c r="U20" s="167">
        <f t="shared" si="14"/>
        <v>0</v>
      </c>
      <c r="V20" s="168" t="str">
        <f t="shared" si="1"/>
        <v xml:space="preserve"> </v>
      </c>
      <c r="W20" s="169" t="str">
        <f t="shared" si="2"/>
        <v xml:space="preserve">  </v>
      </c>
      <c r="X20" s="98" t="b">
        <f t="shared" si="3"/>
        <v>1</v>
      </c>
      <c r="Y20" s="98" t="b">
        <f t="shared" si="4"/>
        <v>1</v>
      </c>
      <c r="Z20" s="98" t="b">
        <f t="shared" si="8"/>
        <v>1</v>
      </c>
      <c r="AA20" s="98" t="b">
        <f t="shared" si="9"/>
        <v>1</v>
      </c>
      <c r="AB20" s="98" t="b">
        <f t="shared" si="10"/>
        <v>1</v>
      </c>
      <c r="AC20" s="98" t="b">
        <f t="shared" si="11"/>
        <v>1</v>
      </c>
      <c r="AD20" s="98" t="b">
        <f t="shared" si="12"/>
        <v>1</v>
      </c>
      <c r="AE20" s="103"/>
      <c r="AF20" s="103"/>
    </row>
    <row r="21" spans="1:32" s="7" customFormat="1" ht="21.95" customHeight="1" x14ac:dyDescent="0.2">
      <c r="A21" s="2"/>
      <c r="B21" s="22">
        <v>9</v>
      </c>
      <c r="C21" s="189"/>
      <c r="D21" s="190"/>
      <c r="E21" s="22"/>
      <c r="F21" s="153">
        <f t="shared" si="5"/>
        <v>0</v>
      </c>
      <c r="G21" s="46"/>
      <c r="H21" s="173">
        <f t="shared" ref="H21:H84" si="16">L20</f>
        <v>0</v>
      </c>
      <c r="I21" s="174"/>
      <c r="J21" s="195"/>
      <c r="K21" s="196"/>
      <c r="L21" s="175"/>
      <c r="M21" s="175"/>
      <c r="N21" s="156">
        <f t="shared" si="0"/>
        <v>0</v>
      </c>
      <c r="O21" s="121" t="s">
        <v>103</v>
      </c>
      <c r="P21" s="159">
        <f>VLOOKUP(O21,EmissionFactors!$A$1:$B$9,2,FALSE)</f>
        <v>0</v>
      </c>
      <c r="Q21" s="49"/>
      <c r="R21" s="51"/>
      <c r="S21" s="51"/>
      <c r="T21" s="162">
        <f t="shared" si="7"/>
        <v>0</v>
      </c>
      <c r="U21" s="167">
        <f t="shared" si="14"/>
        <v>0</v>
      </c>
      <c r="V21" s="168" t="str">
        <f t="shared" si="1"/>
        <v xml:space="preserve"> </v>
      </c>
      <c r="W21" s="169" t="str">
        <f t="shared" si="2"/>
        <v xml:space="preserve">  </v>
      </c>
      <c r="X21" s="98" t="b">
        <f t="shared" si="3"/>
        <v>1</v>
      </c>
      <c r="Y21" s="98" t="b">
        <f t="shared" si="4"/>
        <v>1</v>
      </c>
      <c r="Z21" s="98" t="b">
        <f t="shared" si="8"/>
        <v>1</v>
      </c>
      <c r="AA21" s="98" t="b">
        <f t="shared" si="9"/>
        <v>1</v>
      </c>
      <c r="AB21" s="98" t="b">
        <f t="shared" si="10"/>
        <v>1</v>
      </c>
      <c r="AC21" s="98" t="b">
        <f t="shared" si="11"/>
        <v>1</v>
      </c>
      <c r="AD21" s="98" t="b">
        <f t="shared" si="12"/>
        <v>1</v>
      </c>
      <c r="AE21" s="103"/>
      <c r="AF21" s="103"/>
    </row>
    <row r="22" spans="1:32" s="7" customFormat="1" ht="21.95" customHeight="1" x14ac:dyDescent="0.2">
      <c r="A22" s="2"/>
      <c r="B22" s="22">
        <v>10</v>
      </c>
      <c r="C22" s="189"/>
      <c r="D22" s="190"/>
      <c r="E22" s="22"/>
      <c r="F22" s="153">
        <f t="shared" si="5"/>
        <v>0</v>
      </c>
      <c r="G22" s="46"/>
      <c r="H22" s="173">
        <f t="shared" si="16"/>
        <v>0</v>
      </c>
      <c r="I22" s="174"/>
      <c r="J22" s="195"/>
      <c r="K22" s="196"/>
      <c r="L22" s="175"/>
      <c r="M22" s="175"/>
      <c r="N22" s="156">
        <f t="shared" si="0"/>
        <v>0</v>
      </c>
      <c r="O22" s="121" t="s">
        <v>103</v>
      </c>
      <c r="P22" s="159">
        <f>VLOOKUP(O22,EmissionFactors!$A$1:$B$9,2,FALSE)</f>
        <v>0</v>
      </c>
      <c r="Q22" s="49"/>
      <c r="R22" s="51"/>
      <c r="S22" s="51"/>
      <c r="T22" s="162">
        <f t="shared" si="7"/>
        <v>0</v>
      </c>
      <c r="U22" s="167">
        <f t="shared" si="14"/>
        <v>0</v>
      </c>
      <c r="V22" s="168" t="str">
        <f t="shared" si="1"/>
        <v xml:space="preserve"> </v>
      </c>
      <c r="W22" s="169" t="str">
        <f t="shared" si="2"/>
        <v xml:space="preserve">  </v>
      </c>
      <c r="X22" s="98" t="b">
        <f t="shared" si="3"/>
        <v>1</v>
      </c>
      <c r="Y22" s="98" t="b">
        <f t="shared" si="4"/>
        <v>1</v>
      </c>
      <c r="Z22" s="98" t="b">
        <f t="shared" si="8"/>
        <v>1</v>
      </c>
      <c r="AA22" s="98" t="b">
        <f t="shared" si="9"/>
        <v>1</v>
      </c>
      <c r="AB22" s="98" t="b">
        <f t="shared" si="10"/>
        <v>1</v>
      </c>
      <c r="AC22" s="98" t="b">
        <f t="shared" si="11"/>
        <v>1</v>
      </c>
      <c r="AD22" s="98" t="b">
        <f t="shared" si="12"/>
        <v>1</v>
      </c>
      <c r="AE22" s="103"/>
      <c r="AF22" s="103"/>
    </row>
    <row r="23" spans="1:32" s="7" customFormat="1" ht="21.95" customHeight="1" x14ac:dyDescent="0.2">
      <c r="A23" s="2"/>
      <c r="B23" s="31">
        <v>11</v>
      </c>
      <c r="C23" s="189"/>
      <c r="D23" s="190"/>
      <c r="E23" s="22"/>
      <c r="F23" s="153">
        <f t="shared" si="5"/>
        <v>0</v>
      </c>
      <c r="G23" s="46"/>
      <c r="H23" s="173">
        <f t="shared" si="16"/>
        <v>0</v>
      </c>
      <c r="I23" s="174"/>
      <c r="J23" s="195"/>
      <c r="K23" s="196"/>
      <c r="L23" s="175"/>
      <c r="M23" s="175"/>
      <c r="N23" s="156">
        <f t="shared" si="0"/>
        <v>0</v>
      </c>
      <c r="O23" s="121" t="s">
        <v>103</v>
      </c>
      <c r="P23" s="159">
        <f>VLOOKUP(O23,EmissionFactors!$A$1:$B$9,2,FALSE)</f>
        <v>0</v>
      </c>
      <c r="Q23" s="49"/>
      <c r="R23" s="51"/>
      <c r="S23" s="51"/>
      <c r="T23" s="162">
        <f t="shared" si="7"/>
        <v>0</v>
      </c>
      <c r="U23" s="167">
        <f t="shared" si="14"/>
        <v>0</v>
      </c>
      <c r="V23" s="168" t="str">
        <f t="shared" si="1"/>
        <v xml:space="preserve"> </v>
      </c>
      <c r="W23" s="169" t="str">
        <f t="shared" si="2"/>
        <v xml:space="preserve">  </v>
      </c>
      <c r="X23" s="98" t="b">
        <f t="shared" si="3"/>
        <v>1</v>
      </c>
      <c r="Y23" s="98" t="b">
        <f t="shared" si="4"/>
        <v>1</v>
      </c>
      <c r="Z23" s="98" t="b">
        <f t="shared" si="8"/>
        <v>1</v>
      </c>
      <c r="AA23" s="98" t="b">
        <f t="shared" si="9"/>
        <v>1</v>
      </c>
      <c r="AB23" s="98" t="b">
        <f t="shared" si="10"/>
        <v>1</v>
      </c>
      <c r="AC23" s="98" t="b">
        <f t="shared" si="11"/>
        <v>1</v>
      </c>
      <c r="AD23" s="98" t="b">
        <f t="shared" si="12"/>
        <v>1</v>
      </c>
      <c r="AE23" s="103"/>
      <c r="AF23" s="103"/>
    </row>
    <row r="24" spans="1:32" s="7" customFormat="1" ht="21.95" customHeight="1" x14ac:dyDescent="0.2">
      <c r="A24" s="2"/>
      <c r="B24" s="31">
        <v>12</v>
      </c>
      <c r="C24" s="189"/>
      <c r="D24" s="190"/>
      <c r="E24" s="22"/>
      <c r="F24" s="153">
        <f t="shared" si="5"/>
        <v>0</v>
      </c>
      <c r="G24" s="46"/>
      <c r="H24" s="173">
        <f t="shared" si="16"/>
        <v>0</v>
      </c>
      <c r="I24" s="174"/>
      <c r="J24" s="195"/>
      <c r="K24" s="196"/>
      <c r="L24" s="175"/>
      <c r="M24" s="175"/>
      <c r="N24" s="156">
        <f t="shared" si="0"/>
        <v>0</v>
      </c>
      <c r="O24" s="121" t="s">
        <v>103</v>
      </c>
      <c r="P24" s="159">
        <f>VLOOKUP(O24,EmissionFactors!$A$1:$B$9,2,FALSE)</f>
        <v>0</v>
      </c>
      <c r="Q24" s="49"/>
      <c r="R24" s="51"/>
      <c r="S24" s="51"/>
      <c r="T24" s="162">
        <f t="shared" si="7"/>
        <v>0</v>
      </c>
      <c r="U24" s="167">
        <f t="shared" si="14"/>
        <v>0</v>
      </c>
      <c r="V24" s="168" t="str">
        <f t="shared" si="1"/>
        <v xml:space="preserve"> </v>
      </c>
      <c r="W24" s="169" t="str">
        <f t="shared" si="2"/>
        <v xml:space="preserve">  </v>
      </c>
      <c r="X24" s="98" t="b">
        <f t="shared" si="3"/>
        <v>1</v>
      </c>
      <c r="Y24" s="98" t="b">
        <f t="shared" si="4"/>
        <v>1</v>
      </c>
      <c r="Z24" s="98" t="b">
        <f t="shared" si="8"/>
        <v>1</v>
      </c>
      <c r="AA24" s="98" t="b">
        <f t="shared" si="9"/>
        <v>1</v>
      </c>
      <c r="AB24" s="98" t="b">
        <f t="shared" si="10"/>
        <v>1</v>
      </c>
      <c r="AC24" s="98" t="b">
        <f t="shared" si="11"/>
        <v>1</v>
      </c>
      <c r="AD24" s="98" t="b">
        <f t="shared" si="12"/>
        <v>1</v>
      </c>
      <c r="AE24" s="103"/>
      <c r="AF24" s="103"/>
    </row>
    <row r="25" spans="1:32" s="7" customFormat="1" ht="21.95" customHeight="1" x14ac:dyDescent="0.2">
      <c r="A25" s="2"/>
      <c r="B25" s="31">
        <v>13</v>
      </c>
      <c r="C25" s="189"/>
      <c r="D25" s="190"/>
      <c r="E25" s="22"/>
      <c r="F25" s="153">
        <f t="shared" si="5"/>
        <v>0</v>
      </c>
      <c r="G25" s="46"/>
      <c r="H25" s="173">
        <f t="shared" si="16"/>
        <v>0</v>
      </c>
      <c r="I25" s="174"/>
      <c r="J25" s="195"/>
      <c r="K25" s="196"/>
      <c r="L25" s="175"/>
      <c r="M25" s="175"/>
      <c r="N25" s="156">
        <f t="shared" si="0"/>
        <v>0</v>
      </c>
      <c r="O25" s="121" t="s">
        <v>103</v>
      </c>
      <c r="P25" s="159">
        <f>VLOOKUP(O25,EmissionFactors!$A$1:$B$9,2,FALSE)</f>
        <v>0</v>
      </c>
      <c r="Q25" s="49"/>
      <c r="R25" s="51"/>
      <c r="S25" s="51"/>
      <c r="T25" s="162">
        <f t="shared" si="7"/>
        <v>0</v>
      </c>
      <c r="U25" s="167">
        <f t="shared" si="14"/>
        <v>0</v>
      </c>
      <c r="V25" s="168" t="str">
        <f t="shared" ref="V25:V153" si="17">IFERROR((U25/S25)," ")</f>
        <v xml:space="preserve"> </v>
      </c>
      <c r="W25" s="169" t="str">
        <f>IFERROR((U25/T25)*1000, "  ")</f>
        <v xml:space="preserve">  </v>
      </c>
      <c r="X25" s="98" t="b">
        <f t="shared" si="3"/>
        <v>1</v>
      </c>
      <c r="Y25" s="98" t="b">
        <f t="shared" si="4"/>
        <v>1</v>
      </c>
      <c r="Z25" s="98" t="b">
        <f t="shared" si="8"/>
        <v>1</v>
      </c>
      <c r="AA25" s="98" t="b">
        <f t="shared" si="9"/>
        <v>1</v>
      </c>
      <c r="AB25" s="98" t="b">
        <f t="shared" si="10"/>
        <v>1</v>
      </c>
      <c r="AC25" s="98" t="b">
        <f t="shared" si="11"/>
        <v>1</v>
      </c>
      <c r="AD25" s="98" t="b">
        <f t="shared" si="12"/>
        <v>1</v>
      </c>
      <c r="AE25" s="103"/>
      <c r="AF25" s="103"/>
    </row>
    <row r="26" spans="1:32" s="7" customFormat="1" ht="21.95" customHeight="1" x14ac:dyDescent="0.2">
      <c r="A26" s="2"/>
      <c r="B26" s="22">
        <v>14</v>
      </c>
      <c r="C26" s="189"/>
      <c r="D26" s="190"/>
      <c r="E26" s="22"/>
      <c r="F26" s="153">
        <f t="shared" si="5"/>
        <v>0</v>
      </c>
      <c r="G26" s="46"/>
      <c r="H26" s="173">
        <f t="shared" si="16"/>
        <v>0</v>
      </c>
      <c r="I26" s="174"/>
      <c r="J26" s="195"/>
      <c r="K26" s="196"/>
      <c r="L26" s="175"/>
      <c r="M26" s="175"/>
      <c r="N26" s="156">
        <f t="shared" si="0"/>
        <v>0</v>
      </c>
      <c r="O26" s="121" t="s">
        <v>103</v>
      </c>
      <c r="P26" s="159">
        <f>VLOOKUP(O26,EmissionFactors!$A$1:$B$9,2,FALSE)</f>
        <v>0</v>
      </c>
      <c r="Q26" s="49"/>
      <c r="R26" s="51"/>
      <c r="S26" s="51"/>
      <c r="T26" s="162">
        <f t="shared" si="7"/>
        <v>0</v>
      </c>
      <c r="U26" s="167">
        <f t="shared" si="14"/>
        <v>0</v>
      </c>
      <c r="V26" s="168" t="str">
        <f t="shared" si="17"/>
        <v xml:space="preserve"> </v>
      </c>
      <c r="W26" s="169" t="str">
        <f t="shared" ref="W26:W152" si="18">IFERROR((U26/T26)*1000, "  ")</f>
        <v xml:space="preserve">  </v>
      </c>
      <c r="X26" s="98" t="b">
        <f t="shared" si="3"/>
        <v>1</v>
      </c>
      <c r="Y26" s="98" t="b">
        <f t="shared" si="4"/>
        <v>1</v>
      </c>
      <c r="Z26" s="98" t="b">
        <f t="shared" si="8"/>
        <v>1</v>
      </c>
      <c r="AA26" s="98" t="b">
        <f t="shared" si="9"/>
        <v>1</v>
      </c>
      <c r="AB26" s="98" t="b">
        <f t="shared" si="10"/>
        <v>1</v>
      </c>
      <c r="AC26" s="98" t="b">
        <f t="shared" si="11"/>
        <v>1</v>
      </c>
      <c r="AD26" s="98" t="b">
        <f t="shared" si="12"/>
        <v>1</v>
      </c>
      <c r="AE26" s="103"/>
      <c r="AF26" s="103"/>
    </row>
    <row r="27" spans="1:32" s="7" customFormat="1" ht="21.95" customHeight="1" x14ac:dyDescent="0.2">
      <c r="A27" s="2"/>
      <c r="B27" s="22">
        <v>15</v>
      </c>
      <c r="C27" s="189"/>
      <c r="D27" s="190"/>
      <c r="E27" s="22"/>
      <c r="F27" s="153">
        <f t="shared" si="5"/>
        <v>0</v>
      </c>
      <c r="G27" s="46"/>
      <c r="H27" s="173">
        <f t="shared" si="16"/>
        <v>0</v>
      </c>
      <c r="I27" s="174"/>
      <c r="J27" s="195"/>
      <c r="K27" s="196"/>
      <c r="L27" s="175"/>
      <c r="M27" s="175"/>
      <c r="N27" s="156">
        <f t="shared" si="0"/>
        <v>0</v>
      </c>
      <c r="O27" s="121" t="s">
        <v>103</v>
      </c>
      <c r="P27" s="159">
        <f>VLOOKUP(O27,EmissionFactors!$A$1:$B$9,2,FALSE)</f>
        <v>0</v>
      </c>
      <c r="Q27" s="49"/>
      <c r="R27" s="51"/>
      <c r="S27" s="51"/>
      <c r="T27" s="162">
        <f t="shared" si="7"/>
        <v>0</v>
      </c>
      <c r="U27" s="167">
        <f t="shared" si="14"/>
        <v>0</v>
      </c>
      <c r="V27" s="168" t="str">
        <f t="shared" si="17"/>
        <v xml:space="preserve"> </v>
      </c>
      <c r="W27" s="169" t="str">
        <f t="shared" si="18"/>
        <v xml:space="preserve">  </v>
      </c>
      <c r="X27" s="98" t="b">
        <f t="shared" si="3"/>
        <v>1</v>
      </c>
      <c r="Y27" s="98" t="b">
        <f t="shared" si="4"/>
        <v>1</v>
      </c>
      <c r="Z27" s="98" t="b">
        <f t="shared" si="8"/>
        <v>1</v>
      </c>
      <c r="AA27" s="98" t="b">
        <f t="shared" si="9"/>
        <v>1</v>
      </c>
      <c r="AB27" s="98" t="b">
        <f t="shared" si="10"/>
        <v>1</v>
      </c>
      <c r="AC27" s="98" t="b">
        <f t="shared" si="11"/>
        <v>1</v>
      </c>
      <c r="AD27" s="98" t="b">
        <f t="shared" si="12"/>
        <v>1</v>
      </c>
      <c r="AE27" s="103"/>
      <c r="AF27" s="103"/>
    </row>
    <row r="28" spans="1:32" s="7" customFormat="1" ht="21.95" customHeight="1" x14ac:dyDescent="0.2">
      <c r="A28" s="2"/>
      <c r="B28" s="22">
        <v>16</v>
      </c>
      <c r="C28" s="189"/>
      <c r="D28" s="190"/>
      <c r="E28" s="22"/>
      <c r="F28" s="153">
        <f t="shared" si="5"/>
        <v>0</v>
      </c>
      <c r="G28" s="46"/>
      <c r="H28" s="173">
        <f t="shared" si="16"/>
        <v>0</v>
      </c>
      <c r="I28" s="174"/>
      <c r="J28" s="195"/>
      <c r="K28" s="196"/>
      <c r="L28" s="175"/>
      <c r="M28" s="175"/>
      <c r="N28" s="156">
        <f t="shared" si="0"/>
        <v>0</v>
      </c>
      <c r="O28" s="121" t="s">
        <v>103</v>
      </c>
      <c r="P28" s="159">
        <f>VLOOKUP(O28,EmissionFactors!$A$1:$B$9,2,FALSE)</f>
        <v>0</v>
      </c>
      <c r="Q28" s="49"/>
      <c r="R28" s="51"/>
      <c r="S28" s="51"/>
      <c r="T28" s="162">
        <f t="shared" si="7"/>
        <v>0</v>
      </c>
      <c r="U28" s="167">
        <f t="shared" si="14"/>
        <v>0</v>
      </c>
      <c r="V28" s="168" t="str">
        <f t="shared" si="17"/>
        <v xml:space="preserve"> </v>
      </c>
      <c r="W28" s="169" t="str">
        <f t="shared" si="18"/>
        <v xml:space="preserve">  </v>
      </c>
      <c r="X28" s="98" t="b">
        <f t="shared" si="3"/>
        <v>1</v>
      </c>
      <c r="Y28" s="98" t="b">
        <f t="shared" si="4"/>
        <v>1</v>
      </c>
      <c r="Z28" s="98" t="b">
        <f t="shared" si="8"/>
        <v>1</v>
      </c>
      <c r="AA28" s="98" t="b">
        <f t="shared" si="9"/>
        <v>1</v>
      </c>
      <c r="AB28" s="98" t="b">
        <f t="shared" si="10"/>
        <v>1</v>
      </c>
      <c r="AC28" s="98" t="b">
        <f t="shared" si="11"/>
        <v>1</v>
      </c>
      <c r="AD28" s="98" t="b">
        <f t="shared" si="12"/>
        <v>1</v>
      </c>
      <c r="AE28" s="103"/>
      <c r="AF28" s="103"/>
    </row>
    <row r="29" spans="1:32" s="7" customFormat="1" ht="21.95" customHeight="1" x14ac:dyDescent="0.2">
      <c r="A29" s="2"/>
      <c r="B29" s="31">
        <v>17</v>
      </c>
      <c r="C29" s="189"/>
      <c r="D29" s="190"/>
      <c r="E29" s="22"/>
      <c r="F29" s="153">
        <f t="shared" si="5"/>
        <v>0</v>
      </c>
      <c r="G29" s="46"/>
      <c r="H29" s="173">
        <f t="shared" si="16"/>
        <v>0</v>
      </c>
      <c r="I29" s="174"/>
      <c r="J29" s="195"/>
      <c r="K29" s="196"/>
      <c r="L29" s="175"/>
      <c r="M29" s="175"/>
      <c r="N29" s="156">
        <f t="shared" si="0"/>
        <v>0</v>
      </c>
      <c r="O29" s="121" t="s">
        <v>103</v>
      </c>
      <c r="P29" s="159">
        <f>VLOOKUP(O29,EmissionFactors!$A$1:$B$9,2,FALSE)</f>
        <v>0</v>
      </c>
      <c r="Q29" s="49"/>
      <c r="R29" s="51"/>
      <c r="S29" s="51"/>
      <c r="T29" s="162">
        <f t="shared" si="7"/>
        <v>0</v>
      </c>
      <c r="U29" s="167">
        <f t="shared" si="14"/>
        <v>0</v>
      </c>
      <c r="V29" s="168" t="str">
        <f t="shared" si="17"/>
        <v xml:space="preserve"> </v>
      </c>
      <c r="W29" s="169" t="str">
        <f t="shared" si="18"/>
        <v xml:space="preserve">  </v>
      </c>
      <c r="X29" s="98" t="b">
        <f t="shared" si="3"/>
        <v>1</v>
      </c>
      <c r="Y29" s="98" t="b">
        <f t="shared" si="4"/>
        <v>1</v>
      </c>
      <c r="Z29" s="98" t="b">
        <f t="shared" si="8"/>
        <v>1</v>
      </c>
      <c r="AA29" s="98" t="b">
        <f t="shared" si="9"/>
        <v>1</v>
      </c>
      <c r="AB29" s="98" t="b">
        <f t="shared" si="10"/>
        <v>1</v>
      </c>
      <c r="AC29" s="98" t="b">
        <f t="shared" si="11"/>
        <v>1</v>
      </c>
      <c r="AD29" s="98" t="b">
        <f t="shared" si="12"/>
        <v>1</v>
      </c>
      <c r="AE29" s="103"/>
      <c r="AF29" s="103"/>
    </row>
    <row r="30" spans="1:32" s="7" customFormat="1" ht="21.95" customHeight="1" x14ac:dyDescent="0.2">
      <c r="A30" s="2"/>
      <c r="B30" s="31">
        <v>18</v>
      </c>
      <c r="C30" s="189"/>
      <c r="D30" s="190"/>
      <c r="E30" s="22"/>
      <c r="F30" s="153">
        <f t="shared" si="5"/>
        <v>0</v>
      </c>
      <c r="G30" s="46"/>
      <c r="H30" s="173">
        <f t="shared" si="16"/>
        <v>0</v>
      </c>
      <c r="I30" s="174"/>
      <c r="J30" s="195"/>
      <c r="K30" s="196"/>
      <c r="L30" s="175"/>
      <c r="M30" s="175"/>
      <c r="N30" s="156">
        <f t="shared" si="0"/>
        <v>0</v>
      </c>
      <c r="O30" s="121" t="s">
        <v>103</v>
      </c>
      <c r="P30" s="159">
        <f>VLOOKUP(O30,EmissionFactors!$A$1:$B$9,2,FALSE)</f>
        <v>0</v>
      </c>
      <c r="Q30" s="49"/>
      <c r="R30" s="51"/>
      <c r="S30" s="51"/>
      <c r="T30" s="162">
        <f t="shared" si="7"/>
        <v>0</v>
      </c>
      <c r="U30" s="167">
        <f t="shared" si="14"/>
        <v>0</v>
      </c>
      <c r="V30" s="168" t="str">
        <f t="shared" si="17"/>
        <v xml:space="preserve"> </v>
      </c>
      <c r="W30" s="169" t="str">
        <f t="shared" si="18"/>
        <v xml:space="preserve">  </v>
      </c>
      <c r="X30" s="98" t="b">
        <f t="shared" si="3"/>
        <v>1</v>
      </c>
      <c r="Y30" s="98" t="b">
        <f t="shared" si="4"/>
        <v>1</v>
      </c>
      <c r="Z30" s="98" t="b">
        <f t="shared" si="8"/>
        <v>1</v>
      </c>
      <c r="AA30" s="98" t="b">
        <f t="shared" si="9"/>
        <v>1</v>
      </c>
      <c r="AB30" s="98" t="b">
        <f t="shared" si="10"/>
        <v>1</v>
      </c>
      <c r="AC30" s="98" t="b">
        <f t="shared" si="11"/>
        <v>1</v>
      </c>
      <c r="AD30" s="98" t="b">
        <f t="shared" si="12"/>
        <v>1</v>
      </c>
      <c r="AE30" s="103"/>
      <c r="AF30" s="103"/>
    </row>
    <row r="31" spans="1:32" s="7" customFormat="1" ht="21.95" customHeight="1" x14ac:dyDescent="0.2">
      <c r="A31" s="2"/>
      <c r="B31" s="22">
        <v>19</v>
      </c>
      <c r="C31" s="189"/>
      <c r="D31" s="190"/>
      <c r="E31" s="22"/>
      <c r="F31" s="153">
        <f t="shared" si="5"/>
        <v>0</v>
      </c>
      <c r="G31" s="46"/>
      <c r="H31" s="173">
        <f t="shared" si="16"/>
        <v>0</v>
      </c>
      <c r="I31" s="174"/>
      <c r="J31" s="195"/>
      <c r="K31" s="196"/>
      <c r="L31" s="175"/>
      <c r="M31" s="175"/>
      <c r="N31" s="156">
        <f t="shared" si="0"/>
        <v>0</v>
      </c>
      <c r="O31" s="121" t="s">
        <v>103</v>
      </c>
      <c r="P31" s="159">
        <f>VLOOKUP(O31,EmissionFactors!$A$1:$B$9,2,FALSE)</f>
        <v>0</v>
      </c>
      <c r="Q31" s="49"/>
      <c r="R31" s="51"/>
      <c r="S31" s="51"/>
      <c r="T31" s="162">
        <f t="shared" si="7"/>
        <v>0</v>
      </c>
      <c r="U31" s="167">
        <f t="shared" si="14"/>
        <v>0</v>
      </c>
      <c r="V31" s="168" t="str">
        <f t="shared" si="17"/>
        <v xml:space="preserve"> </v>
      </c>
      <c r="W31" s="169" t="str">
        <f t="shared" si="18"/>
        <v xml:space="preserve">  </v>
      </c>
      <c r="X31" s="98" t="b">
        <f t="shared" si="3"/>
        <v>1</v>
      </c>
      <c r="Y31" s="98" t="b">
        <f t="shared" si="4"/>
        <v>1</v>
      </c>
      <c r="Z31" s="98" t="b">
        <f t="shared" si="8"/>
        <v>1</v>
      </c>
      <c r="AA31" s="98" t="b">
        <f t="shared" si="9"/>
        <v>1</v>
      </c>
      <c r="AB31" s="98" t="b">
        <f t="shared" si="10"/>
        <v>1</v>
      </c>
      <c r="AC31" s="98" t="b">
        <f t="shared" si="11"/>
        <v>1</v>
      </c>
      <c r="AD31" s="98" t="b">
        <f t="shared" si="12"/>
        <v>1</v>
      </c>
      <c r="AE31" s="103"/>
      <c r="AF31" s="103"/>
    </row>
    <row r="32" spans="1:32" s="7" customFormat="1" ht="21.95" customHeight="1" x14ac:dyDescent="0.2">
      <c r="A32" s="2"/>
      <c r="B32" s="22">
        <v>20</v>
      </c>
      <c r="C32" s="189"/>
      <c r="D32" s="190"/>
      <c r="E32" s="22"/>
      <c r="F32" s="153">
        <f t="shared" si="5"/>
        <v>0</v>
      </c>
      <c r="G32" s="46"/>
      <c r="H32" s="173">
        <f t="shared" si="16"/>
        <v>0</v>
      </c>
      <c r="I32" s="174"/>
      <c r="J32" s="195"/>
      <c r="K32" s="196"/>
      <c r="L32" s="175"/>
      <c r="M32" s="175"/>
      <c r="N32" s="156">
        <f t="shared" si="0"/>
        <v>0</v>
      </c>
      <c r="O32" s="121" t="s">
        <v>103</v>
      </c>
      <c r="P32" s="159">
        <f>VLOOKUP(O32,EmissionFactors!$A$1:$B$9,2,FALSE)</f>
        <v>0</v>
      </c>
      <c r="Q32" s="49"/>
      <c r="R32" s="51"/>
      <c r="S32" s="51"/>
      <c r="T32" s="162">
        <f t="shared" si="7"/>
        <v>0</v>
      </c>
      <c r="U32" s="167">
        <f t="shared" si="14"/>
        <v>0</v>
      </c>
      <c r="V32" s="168" t="str">
        <f t="shared" si="17"/>
        <v xml:space="preserve"> </v>
      </c>
      <c r="W32" s="169" t="str">
        <f t="shared" si="18"/>
        <v xml:space="preserve">  </v>
      </c>
      <c r="X32" s="98" t="b">
        <f t="shared" si="3"/>
        <v>1</v>
      </c>
      <c r="Y32" s="98" t="b">
        <f t="shared" si="4"/>
        <v>1</v>
      </c>
      <c r="Z32" s="98" t="b">
        <f t="shared" si="8"/>
        <v>1</v>
      </c>
      <c r="AA32" s="98" t="b">
        <f t="shared" si="9"/>
        <v>1</v>
      </c>
      <c r="AB32" s="98" t="b">
        <f t="shared" si="10"/>
        <v>1</v>
      </c>
      <c r="AC32" s="98" t="b">
        <f t="shared" si="11"/>
        <v>1</v>
      </c>
      <c r="AD32" s="98" t="b">
        <f t="shared" si="12"/>
        <v>1</v>
      </c>
      <c r="AE32" s="103"/>
      <c r="AF32" s="103"/>
    </row>
    <row r="33" spans="1:32" s="7" customFormat="1" ht="21.95" customHeight="1" x14ac:dyDescent="0.2">
      <c r="A33" s="2"/>
      <c r="B33" s="22">
        <v>21</v>
      </c>
      <c r="C33" s="189"/>
      <c r="D33" s="190"/>
      <c r="E33" s="22"/>
      <c r="F33" s="153">
        <f t="shared" si="5"/>
        <v>0</v>
      </c>
      <c r="G33" s="46"/>
      <c r="H33" s="173">
        <f t="shared" si="16"/>
        <v>0</v>
      </c>
      <c r="I33" s="174"/>
      <c r="J33" s="195"/>
      <c r="K33" s="196"/>
      <c r="L33" s="175"/>
      <c r="M33" s="175"/>
      <c r="N33" s="156">
        <f t="shared" si="0"/>
        <v>0</v>
      </c>
      <c r="O33" s="121" t="s">
        <v>103</v>
      </c>
      <c r="P33" s="159">
        <f>VLOOKUP(O33,EmissionFactors!$A$1:$B$9,2,FALSE)</f>
        <v>0</v>
      </c>
      <c r="Q33" s="49"/>
      <c r="R33" s="51"/>
      <c r="S33" s="51"/>
      <c r="T33" s="162">
        <f t="shared" si="7"/>
        <v>0</v>
      </c>
      <c r="U33" s="167">
        <f t="shared" si="14"/>
        <v>0</v>
      </c>
      <c r="V33" s="168" t="str">
        <f t="shared" si="17"/>
        <v xml:space="preserve"> </v>
      </c>
      <c r="W33" s="169" t="str">
        <f t="shared" si="18"/>
        <v xml:space="preserve">  </v>
      </c>
      <c r="X33" s="98" t="b">
        <f t="shared" si="3"/>
        <v>1</v>
      </c>
      <c r="Y33" s="98" t="b">
        <f t="shared" si="4"/>
        <v>1</v>
      </c>
      <c r="Z33" s="98" t="b">
        <f t="shared" si="8"/>
        <v>1</v>
      </c>
      <c r="AA33" s="98" t="b">
        <f t="shared" si="9"/>
        <v>1</v>
      </c>
      <c r="AB33" s="98" t="b">
        <f t="shared" si="10"/>
        <v>1</v>
      </c>
      <c r="AC33" s="98" t="b">
        <f t="shared" si="11"/>
        <v>1</v>
      </c>
      <c r="AD33" s="98" t="b">
        <f t="shared" si="12"/>
        <v>1</v>
      </c>
      <c r="AE33" s="103"/>
      <c r="AF33" s="103"/>
    </row>
    <row r="34" spans="1:32" s="7" customFormat="1" ht="21.95" customHeight="1" x14ac:dyDescent="0.2">
      <c r="A34" s="2"/>
      <c r="B34" s="31">
        <v>22</v>
      </c>
      <c r="C34" s="189"/>
      <c r="D34" s="190"/>
      <c r="E34" s="22"/>
      <c r="F34" s="153">
        <f t="shared" si="5"/>
        <v>0</v>
      </c>
      <c r="G34" s="46"/>
      <c r="H34" s="173">
        <f t="shared" si="16"/>
        <v>0</v>
      </c>
      <c r="I34" s="174"/>
      <c r="J34" s="195"/>
      <c r="K34" s="196"/>
      <c r="L34" s="175"/>
      <c r="M34" s="175"/>
      <c r="N34" s="156">
        <f t="shared" si="0"/>
        <v>0</v>
      </c>
      <c r="O34" s="121" t="s">
        <v>103</v>
      </c>
      <c r="P34" s="159">
        <f>VLOOKUP(O34,EmissionFactors!$A$1:$B$9,2,FALSE)</f>
        <v>0</v>
      </c>
      <c r="Q34" s="49"/>
      <c r="R34" s="51"/>
      <c r="S34" s="51"/>
      <c r="T34" s="162">
        <f t="shared" si="7"/>
        <v>0</v>
      </c>
      <c r="U34" s="167">
        <f t="shared" si="14"/>
        <v>0</v>
      </c>
      <c r="V34" s="168" t="str">
        <f t="shared" si="17"/>
        <v xml:space="preserve"> </v>
      </c>
      <c r="W34" s="169" t="str">
        <f t="shared" si="18"/>
        <v xml:space="preserve">  </v>
      </c>
      <c r="X34" s="98" t="b">
        <f t="shared" si="3"/>
        <v>1</v>
      </c>
      <c r="Y34" s="98" t="b">
        <f t="shared" si="4"/>
        <v>1</v>
      </c>
      <c r="Z34" s="98" t="b">
        <f t="shared" si="8"/>
        <v>1</v>
      </c>
      <c r="AA34" s="98" t="b">
        <f t="shared" si="9"/>
        <v>1</v>
      </c>
      <c r="AB34" s="98" t="b">
        <f t="shared" si="10"/>
        <v>1</v>
      </c>
      <c r="AC34" s="98" t="b">
        <f t="shared" si="11"/>
        <v>1</v>
      </c>
      <c r="AD34" s="98" t="b">
        <f t="shared" si="12"/>
        <v>1</v>
      </c>
      <c r="AE34" s="103"/>
      <c r="AF34" s="103"/>
    </row>
    <row r="35" spans="1:32" s="7" customFormat="1" ht="21.95" customHeight="1" x14ac:dyDescent="0.2">
      <c r="A35" s="2"/>
      <c r="B35" s="31">
        <v>23</v>
      </c>
      <c r="C35" s="189"/>
      <c r="D35" s="190"/>
      <c r="E35" s="22"/>
      <c r="F35" s="153">
        <f t="shared" si="5"/>
        <v>0</v>
      </c>
      <c r="G35" s="46"/>
      <c r="H35" s="173">
        <f t="shared" si="16"/>
        <v>0</v>
      </c>
      <c r="I35" s="174"/>
      <c r="J35" s="195"/>
      <c r="K35" s="196"/>
      <c r="L35" s="175"/>
      <c r="M35" s="175"/>
      <c r="N35" s="156">
        <f t="shared" si="0"/>
        <v>0</v>
      </c>
      <c r="O35" s="121" t="s">
        <v>103</v>
      </c>
      <c r="P35" s="159">
        <f>VLOOKUP(O35,EmissionFactors!$A$1:$B$9,2,FALSE)</f>
        <v>0</v>
      </c>
      <c r="Q35" s="49"/>
      <c r="R35" s="51"/>
      <c r="S35" s="51"/>
      <c r="T35" s="162">
        <f t="shared" si="7"/>
        <v>0</v>
      </c>
      <c r="U35" s="167">
        <f t="shared" si="14"/>
        <v>0</v>
      </c>
      <c r="V35" s="168" t="str">
        <f t="shared" si="17"/>
        <v xml:space="preserve"> </v>
      </c>
      <c r="W35" s="169" t="str">
        <f t="shared" si="18"/>
        <v xml:space="preserve">  </v>
      </c>
      <c r="X35" s="98" t="b">
        <f t="shared" si="3"/>
        <v>1</v>
      </c>
      <c r="Y35" s="98" t="b">
        <f t="shared" si="4"/>
        <v>1</v>
      </c>
      <c r="Z35" s="98" t="b">
        <f t="shared" si="8"/>
        <v>1</v>
      </c>
      <c r="AA35" s="98" t="b">
        <f t="shared" si="9"/>
        <v>1</v>
      </c>
      <c r="AB35" s="98" t="b">
        <f t="shared" si="10"/>
        <v>1</v>
      </c>
      <c r="AC35" s="98" t="b">
        <f t="shared" si="11"/>
        <v>1</v>
      </c>
      <c r="AD35" s="98" t="b">
        <f t="shared" si="12"/>
        <v>1</v>
      </c>
      <c r="AE35" s="103"/>
      <c r="AF35" s="103"/>
    </row>
    <row r="36" spans="1:32" s="7" customFormat="1" ht="21.95" customHeight="1" x14ac:dyDescent="0.2">
      <c r="A36" s="2"/>
      <c r="B36" s="31">
        <v>24</v>
      </c>
      <c r="C36" s="189"/>
      <c r="D36" s="190"/>
      <c r="E36" s="22"/>
      <c r="F36" s="153">
        <f t="shared" si="5"/>
        <v>0</v>
      </c>
      <c r="G36" s="46"/>
      <c r="H36" s="173">
        <f t="shared" si="16"/>
        <v>0</v>
      </c>
      <c r="I36" s="174"/>
      <c r="J36" s="195"/>
      <c r="K36" s="196"/>
      <c r="L36" s="175"/>
      <c r="M36" s="175"/>
      <c r="N36" s="156">
        <f t="shared" si="0"/>
        <v>0</v>
      </c>
      <c r="O36" s="121" t="s">
        <v>103</v>
      </c>
      <c r="P36" s="159">
        <f>VLOOKUP(O36,EmissionFactors!$A$1:$B$9,2,FALSE)</f>
        <v>0</v>
      </c>
      <c r="Q36" s="49"/>
      <c r="R36" s="51"/>
      <c r="S36" s="51"/>
      <c r="T36" s="162">
        <f t="shared" si="7"/>
        <v>0</v>
      </c>
      <c r="U36" s="167">
        <f t="shared" si="14"/>
        <v>0</v>
      </c>
      <c r="V36" s="168" t="str">
        <f t="shared" si="17"/>
        <v xml:space="preserve"> </v>
      </c>
      <c r="W36" s="169" t="str">
        <f t="shared" si="18"/>
        <v xml:space="preserve">  </v>
      </c>
      <c r="X36" s="98" t="b">
        <f t="shared" si="3"/>
        <v>1</v>
      </c>
      <c r="Y36" s="98" t="b">
        <f t="shared" si="4"/>
        <v>1</v>
      </c>
      <c r="Z36" s="98" t="b">
        <f t="shared" si="8"/>
        <v>1</v>
      </c>
      <c r="AA36" s="98" t="b">
        <f t="shared" si="9"/>
        <v>1</v>
      </c>
      <c r="AB36" s="98" t="b">
        <f t="shared" si="10"/>
        <v>1</v>
      </c>
      <c r="AC36" s="98" t="b">
        <f t="shared" si="11"/>
        <v>1</v>
      </c>
      <c r="AD36" s="98" t="b">
        <f t="shared" si="12"/>
        <v>1</v>
      </c>
      <c r="AE36" s="103"/>
      <c r="AF36" s="103"/>
    </row>
    <row r="37" spans="1:32" s="7" customFormat="1" ht="21.95" customHeight="1" x14ac:dyDescent="0.2">
      <c r="A37" s="2"/>
      <c r="B37" s="22">
        <v>25</v>
      </c>
      <c r="C37" s="189"/>
      <c r="D37" s="190"/>
      <c r="E37" s="22"/>
      <c r="F37" s="153">
        <f t="shared" si="5"/>
        <v>0</v>
      </c>
      <c r="G37" s="46"/>
      <c r="H37" s="173">
        <f t="shared" si="16"/>
        <v>0</v>
      </c>
      <c r="I37" s="174"/>
      <c r="J37" s="112"/>
      <c r="K37" s="113"/>
      <c r="L37" s="175"/>
      <c r="M37" s="175"/>
      <c r="N37" s="156">
        <f t="shared" si="0"/>
        <v>0</v>
      </c>
      <c r="O37" s="121" t="s">
        <v>103</v>
      </c>
      <c r="P37" s="159">
        <f>VLOOKUP(O37,EmissionFactors!$A$1:$B$9,2,FALSE)</f>
        <v>0</v>
      </c>
      <c r="Q37" s="49"/>
      <c r="R37" s="51"/>
      <c r="S37" s="51"/>
      <c r="T37" s="162">
        <f t="shared" si="7"/>
        <v>0</v>
      </c>
      <c r="U37" s="167">
        <f t="shared" si="14"/>
        <v>0</v>
      </c>
      <c r="V37" s="168" t="str">
        <f t="shared" si="17"/>
        <v xml:space="preserve"> </v>
      </c>
      <c r="W37" s="169" t="str">
        <f t="shared" si="18"/>
        <v xml:space="preserve">  </v>
      </c>
      <c r="X37" s="98"/>
      <c r="Y37" s="98"/>
      <c r="Z37" s="98"/>
      <c r="AA37" s="98"/>
      <c r="AB37" s="98"/>
      <c r="AC37" s="98"/>
      <c r="AD37" s="98"/>
      <c r="AE37" s="103"/>
      <c r="AF37" s="103"/>
    </row>
    <row r="38" spans="1:32" s="7" customFormat="1" ht="21.95" customHeight="1" x14ac:dyDescent="0.2">
      <c r="A38" s="2"/>
      <c r="B38" s="22">
        <v>26</v>
      </c>
      <c r="C38" s="189"/>
      <c r="D38" s="190"/>
      <c r="E38" s="22"/>
      <c r="F38" s="153">
        <f t="shared" si="5"/>
        <v>0</v>
      </c>
      <c r="G38" s="46"/>
      <c r="H38" s="173">
        <f t="shared" si="16"/>
        <v>0</v>
      </c>
      <c r="I38" s="174"/>
      <c r="J38" s="112"/>
      <c r="K38" s="113"/>
      <c r="L38" s="175"/>
      <c r="M38" s="175"/>
      <c r="N38" s="156">
        <f t="shared" si="0"/>
        <v>0</v>
      </c>
      <c r="O38" s="121" t="s">
        <v>103</v>
      </c>
      <c r="P38" s="159">
        <f>VLOOKUP(O38,EmissionFactors!$A$1:$B$9,2,FALSE)</f>
        <v>0</v>
      </c>
      <c r="Q38" s="49"/>
      <c r="R38" s="51"/>
      <c r="S38" s="51"/>
      <c r="T38" s="162">
        <f t="shared" si="7"/>
        <v>0</v>
      </c>
      <c r="U38" s="167">
        <f t="shared" si="14"/>
        <v>0</v>
      </c>
      <c r="V38" s="168" t="str">
        <f t="shared" si="17"/>
        <v xml:space="preserve"> </v>
      </c>
      <c r="W38" s="169" t="str">
        <f t="shared" si="18"/>
        <v xml:space="preserve">  </v>
      </c>
      <c r="X38" s="98"/>
      <c r="Y38" s="98"/>
      <c r="Z38" s="98"/>
      <c r="AA38" s="98"/>
      <c r="AB38" s="98"/>
      <c r="AC38" s="98"/>
      <c r="AD38" s="98"/>
      <c r="AE38" s="103"/>
      <c r="AF38" s="103"/>
    </row>
    <row r="39" spans="1:32" s="7" customFormat="1" ht="21.95" customHeight="1" x14ac:dyDescent="0.2">
      <c r="A39" s="2"/>
      <c r="B39" s="22">
        <v>27</v>
      </c>
      <c r="C39" s="189"/>
      <c r="D39" s="190"/>
      <c r="E39" s="22"/>
      <c r="F39" s="153">
        <f t="shared" si="5"/>
        <v>0</v>
      </c>
      <c r="G39" s="46"/>
      <c r="H39" s="173">
        <f t="shared" si="16"/>
        <v>0</v>
      </c>
      <c r="I39" s="174"/>
      <c r="J39" s="112"/>
      <c r="K39" s="113"/>
      <c r="L39" s="175"/>
      <c r="M39" s="175"/>
      <c r="N39" s="156">
        <f t="shared" si="0"/>
        <v>0</v>
      </c>
      <c r="O39" s="121" t="s">
        <v>103</v>
      </c>
      <c r="P39" s="159">
        <f>VLOOKUP(O39,EmissionFactors!$A$1:$B$9,2,FALSE)</f>
        <v>0</v>
      </c>
      <c r="Q39" s="49"/>
      <c r="R39" s="51"/>
      <c r="S39" s="51"/>
      <c r="T39" s="162">
        <f t="shared" si="7"/>
        <v>0</v>
      </c>
      <c r="U39" s="167">
        <f t="shared" si="14"/>
        <v>0</v>
      </c>
      <c r="V39" s="168" t="str">
        <f t="shared" si="17"/>
        <v xml:space="preserve"> </v>
      </c>
      <c r="W39" s="169" t="str">
        <f t="shared" si="18"/>
        <v xml:space="preserve">  </v>
      </c>
      <c r="X39" s="98"/>
      <c r="Y39" s="98"/>
      <c r="Z39" s="98"/>
      <c r="AA39" s="98"/>
      <c r="AB39" s="98"/>
      <c r="AC39" s="98"/>
      <c r="AD39" s="98"/>
      <c r="AE39" s="103"/>
      <c r="AF39" s="103"/>
    </row>
    <row r="40" spans="1:32" s="7" customFormat="1" ht="21.95" customHeight="1" x14ac:dyDescent="0.2">
      <c r="A40" s="2"/>
      <c r="B40" s="31">
        <v>28</v>
      </c>
      <c r="C40" s="189"/>
      <c r="D40" s="190"/>
      <c r="E40" s="22"/>
      <c r="F40" s="153">
        <f t="shared" si="5"/>
        <v>0</v>
      </c>
      <c r="G40" s="46"/>
      <c r="H40" s="173">
        <f t="shared" si="16"/>
        <v>0</v>
      </c>
      <c r="I40" s="174"/>
      <c r="J40" s="112"/>
      <c r="K40" s="113"/>
      <c r="L40" s="175"/>
      <c r="M40" s="175"/>
      <c r="N40" s="156">
        <f t="shared" si="0"/>
        <v>0</v>
      </c>
      <c r="O40" s="121" t="s">
        <v>103</v>
      </c>
      <c r="P40" s="159">
        <f>VLOOKUP(O40,EmissionFactors!$A$1:$B$9,2,FALSE)</f>
        <v>0</v>
      </c>
      <c r="Q40" s="49"/>
      <c r="R40" s="51"/>
      <c r="S40" s="51"/>
      <c r="T40" s="162">
        <f t="shared" si="7"/>
        <v>0</v>
      </c>
      <c r="U40" s="167">
        <f t="shared" si="14"/>
        <v>0</v>
      </c>
      <c r="V40" s="168" t="str">
        <f t="shared" si="17"/>
        <v xml:space="preserve"> </v>
      </c>
      <c r="W40" s="169" t="str">
        <f t="shared" si="18"/>
        <v xml:space="preserve">  </v>
      </c>
      <c r="X40" s="98"/>
      <c r="Y40" s="98"/>
      <c r="Z40" s="98"/>
      <c r="AA40" s="98"/>
      <c r="AB40" s="98"/>
      <c r="AC40" s="98"/>
      <c r="AD40" s="98"/>
      <c r="AE40" s="103"/>
      <c r="AF40" s="103"/>
    </row>
    <row r="41" spans="1:32" s="7" customFormat="1" ht="21.95" customHeight="1" x14ac:dyDescent="0.2">
      <c r="A41" s="2"/>
      <c r="B41" s="31">
        <v>29</v>
      </c>
      <c r="C41" s="189"/>
      <c r="D41" s="190"/>
      <c r="E41" s="22"/>
      <c r="F41" s="153">
        <f t="shared" si="5"/>
        <v>0</v>
      </c>
      <c r="G41" s="46"/>
      <c r="H41" s="173">
        <f t="shared" si="16"/>
        <v>0</v>
      </c>
      <c r="I41" s="174"/>
      <c r="J41" s="112"/>
      <c r="K41" s="113"/>
      <c r="L41" s="175"/>
      <c r="M41" s="175"/>
      <c r="N41" s="156">
        <f t="shared" si="0"/>
        <v>0</v>
      </c>
      <c r="O41" s="121" t="s">
        <v>103</v>
      </c>
      <c r="P41" s="159">
        <f>VLOOKUP(O41,EmissionFactors!$A$1:$B$9,2,FALSE)</f>
        <v>0</v>
      </c>
      <c r="Q41" s="49"/>
      <c r="R41" s="51"/>
      <c r="S41" s="51"/>
      <c r="T41" s="162">
        <f t="shared" si="7"/>
        <v>0</v>
      </c>
      <c r="U41" s="167">
        <f t="shared" si="14"/>
        <v>0</v>
      </c>
      <c r="V41" s="168" t="str">
        <f t="shared" si="17"/>
        <v xml:space="preserve"> </v>
      </c>
      <c r="W41" s="169" t="str">
        <f t="shared" si="18"/>
        <v xml:space="preserve">  </v>
      </c>
      <c r="X41" s="98"/>
      <c r="Y41" s="98"/>
      <c r="Z41" s="98"/>
      <c r="AA41" s="98"/>
      <c r="AB41" s="98"/>
      <c r="AC41" s="98"/>
      <c r="AD41" s="98"/>
      <c r="AE41" s="103"/>
      <c r="AF41" s="103"/>
    </row>
    <row r="42" spans="1:32" s="7" customFormat="1" ht="21.95" customHeight="1" x14ac:dyDescent="0.2">
      <c r="A42" s="2"/>
      <c r="B42" s="22">
        <v>30</v>
      </c>
      <c r="C42" s="189"/>
      <c r="D42" s="190"/>
      <c r="E42" s="22"/>
      <c r="F42" s="153">
        <f t="shared" si="5"/>
        <v>0</v>
      </c>
      <c r="G42" s="46"/>
      <c r="H42" s="173">
        <f t="shared" si="16"/>
        <v>0</v>
      </c>
      <c r="I42" s="174"/>
      <c r="J42" s="112"/>
      <c r="K42" s="113"/>
      <c r="L42" s="175"/>
      <c r="M42" s="175"/>
      <c r="N42" s="156">
        <f t="shared" si="0"/>
        <v>0</v>
      </c>
      <c r="O42" s="121" t="s">
        <v>103</v>
      </c>
      <c r="P42" s="159">
        <f>VLOOKUP(O42,EmissionFactors!$A$1:$B$9,2,FALSE)</f>
        <v>0</v>
      </c>
      <c r="Q42" s="49"/>
      <c r="R42" s="51"/>
      <c r="S42" s="51"/>
      <c r="T42" s="162">
        <f t="shared" si="7"/>
        <v>0</v>
      </c>
      <c r="U42" s="167">
        <f t="shared" si="14"/>
        <v>0</v>
      </c>
      <c r="V42" s="168" t="str">
        <f t="shared" si="17"/>
        <v xml:space="preserve"> </v>
      </c>
      <c r="W42" s="169" t="str">
        <f t="shared" si="18"/>
        <v xml:space="preserve">  </v>
      </c>
      <c r="X42" s="98"/>
      <c r="Y42" s="98"/>
      <c r="Z42" s="98"/>
      <c r="AA42" s="98"/>
      <c r="AB42" s="98"/>
      <c r="AC42" s="98"/>
      <c r="AD42" s="98"/>
      <c r="AE42" s="103"/>
      <c r="AF42" s="103"/>
    </row>
    <row r="43" spans="1:32" s="7" customFormat="1" ht="21.95" customHeight="1" x14ac:dyDescent="0.2">
      <c r="A43" s="2"/>
      <c r="B43" s="22">
        <v>31</v>
      </c>
      <c r="C43" s="189"/>
      <c r="D43" s="190"/>
      <c r="E43" s="22"/>
      <c r="F43" s="153">
        <f t="shared" si="5"/>
        <v>0</v>
      </c>
      <c r="G43" s="46"/>
      <c r="H43" s="173">
        <f t="shared" si="16"/>
        <v>0</v>
      </c>
      <c r="I43" s="174"/>
      <c r="J43" s="112"/>
      <c r="K43" s="113"/>
      <c r="L43" s="175"/>
      <c r="M43" s="175"/>
      <c r="N43" s="156">
        <f t="shared" si="0"/>
        <v>0</v>
      </c>
      <c r="O43" s="121" t="s">
        <v>103</v>
      </c>
      <c r="P43" s="159">
        <f>VLOOKUP(O43,EmissionFactors!$A$1:$B$9,2,FALSE)</f>
        <v>0</v>
      </c>
      <c r="Q43" s="49"/>
      <c r="R43" s="51"/>
      <c r="S43" s="51"/>
      <c r="T43" s="162">
        <f t="shared" si="7"/>
        <v>0</v>
      </c>
      <c r="U43" s="167">
        <f t="shared" si="14"/>
        <v>0</v>
      </c>
      <c r="V43" s="168" t="str">
        <f t="shared" si="17"/>
        <v xml:space="preserve"> </v>
      </c>
      <c r="W43" s="169" t="str">
        <f t="shared" si="18"/>
        <v xml:space="preserve">  </v>
      </c>
      <c r="X43" s="98"/>
      <c r="Y43" s="98"/>
      <c r="Z43" s="98"/>
      <c r="AA43" s="98"/>
      <c r="AB43" s="98"/>
      <c r="AC43" s="98"/>
      <c r="AD43" s="98"/>
      <c r="AE43" s="103"/>
      <c r="AF43" s="103"/>
    </row>
    <row r="44" spans="1:32" s="7" customFormat="1" ht="21.95" customHeight="1" x14ac:dyDescent="0.2">
      <c r="A44" s="2"/>
      <c r="B44" s="22">
        <v>32</v>
      </c>
      <c r="C44" s="189"/>
      <c r="D44" s="190"/>
      <c r="E44" s="22"/>
      <c r="F44" s="153">
        <f t="shared" si="5"/>
        <v>0</v>
      </c>
      <c r="G44" s="46"/>
      <c r="H44" s="173">
        <f t="shared" si="16"/>
        <v>0</v>
      </c>
      <c r="I44" s="174"/>
      <c r="J44" s="112"/>
      <c r="K44" s="113"/>
      <c r="L44" s="175"/>
      <c r="M44" s="175"/>
      <c r="N44" s="156">
        <f t="shared" si="0"/>
        <v>0</v>
      </c>
      <c r="O44" s="121" t="s">
        <v>103</v>
      </c>
      <c r="P44" s="159">
        <f>VLOOKUP(O44,EmissionFactors!$A$1:$B$9,2,FALSE)</f>
        <v>0</v>
      </c>
      <c r="Q44" s="49"/>
      <c r="R44" s="51"/>
      <c r="S44" s="51"/>
      <c r="T44" s="162">
        <f t="shared" si="7"/>
        <v>0</v>
      </c>
      <c r="U44" s="167">
        <f t="shared" si="14"/>
        <v>0</v>
      </c>
      <c r="V44" s="168" t="str">
        <f t="shared" si="17"/>
        <v xml:space="preserve"> </v>
      </c>
      <c r="W44" s="169" t="str">
        <f t="shared" si="18"/>
        <v xml:space="preserve">  </v>
      </c>
      <c r="X44" s="98"/>
      <c r="Y44" s="98"/>
      <c r="Z44" s="98"/>
      <c r="AA44" s="98"/>
      <c r="AB44" s="98"/>
      <c r="AC44" s="98"/>
      <c r="AD44" s="98"/>
      <c r="AE44" s="103"/>
      <c r="AF44" s="103"/>
    </row>
    <row r="45" spans="1:32" s="7" customFormat="1" ht="21.95" customHeight="1" x14ac:dyDescent="0.2">
      <c r="A45" s="2"/>
      <c r="B45" s="31">
        <v>33</v>
      </c>
      <c r="C45" s="189"/>
      <c r="D45" s="190"/>
      <c r="E45" s="22"/>
      <c r="F45" s="153">
        <f t="shared" si="5"/>
        <v>0</v>
      </c>
      <c r="G45" s="46"/>
      <c r="H45" s="173">
        <f t="shared" si="16"/>
        <v>0</v>
      </c>
      <c r="I45" s="174"/>
      <c r="J45" s="112"/>
      <c r="K45" s="113"/>
      <c r="L45" s="175"/>
      <c r="M45" s="175"/>
      <c r="N45" s="156">
        <f t="shared" si="0"/>
        <v>0</v>
      </c>
      <c r="O45" s="121" t="s">
        <v>103</v>
      </c>
      <c r="P45" s="159">
        <f>VLOOKUP(O45,EmissionFactors!$A$1:$B$9,2,FALSE)</f>
        <v>0</v>
      </c>
      <c r="Q45" s="49"/>
      <c r="R45" s="51"/>
      <c r="S45" s="51"/>
      <c r="T45" s="162">
        <f t="shared" si="7"/>
        <v>0</v>
      </c>
      <c r="U45" s="167">
        <f t="shared" si="14"/>
        <v>0</v>
      </c>
      <c r="V45" s="168" t="str">
        <f t="shared" si="17"/>
        <v xml:space="preserve"> </v>
      </c>
      <c r="W45" s="169" t="str">
        <f t="shared" si="18"/>
        <v xml:space="preserve">  </v>
      </c>
      <c r="X45" s="98"/>
      <c r="Y45" s="98"/>
      <c r="Z45" s="98"/>
      <c r="AA45" s="98"/>
      <c r="AB45" s="98"/>
      <c r="AC45" s="98"/>
      <c r="AD45" s="98"/>
      <c r="AE45" s="103"/>
      <c r="AF45" s="103"/>
    </row>
    <row r="46" spans="1:32" s="7" customFormat="1" ht="21.95" customHeight="1" x14ac:dyDescent="0.2">
      <c r="A46" s="2"/>
      <c r="B46" s="31">
        <v>34</v>
      </c>
      <c r="C46" s="189"/>
      <c r="D46" s="190"/>
      <c r="E46" s="22"/>
      <c r="F46" s="153">
        <f t="shared" si="5"/>
        <v>0</v>
      </c>
      <c r="G46" s="46"/>
      <c r="H46" s="173">
        <f t="shared" si="16"/>
        <v>0</v>
      </c>
      <c r="I46" s="174"/>
      <c r="J46" s="112"/>
      <c r="K46" s="113"/>
      <c r="L46" s="175"/>
      <c r="M46" s="175"/>
      <c r="N46" s="156">
        <f t="shared" si="0"/>
        <v>0</v>
      </c>
      <c r="O46" s="121" t="s">
        <v>103</v>
      </c>
      <c r="P46" s="159">
        <f>VLOOKUP(O46,EmissionFactors!$A$1:$B$9,2,FALSE)</f>
        <v>0</v>
      </c>
      <c r="Q46" s="49"/>
      <c r="R46" s="51"/>
      <c r="S46" s="51"/>
      <c r="T46" s="162">
        <f t="shared" si="7"/>
        <v>0</v>
      </c>
      <c r="U46" s="167">
        <f t="shared" si="14"/>
        <v>0</v>
      </c>
      <c r="V46" s="168" t="str">
        <f t="shared" si="17"/>
        <v xml:space="preserve"> </v>
      </c>
      <c r="W46" s="169" t="str">
        <f t="shared" si="18"/>
        <v xml:space="preserve">  </v>
      </c>
      <c r="X46" s="98"/>
      <c r="Y46" s="98"/>
      <c r="Z46" s="98"/>
      <c r="AA46" s="98"/>
      <c r="AB46" s="98"/>
      <c r="AC46" s="98"/>
      <c r="AD46" s="98"/>
      <c r="AE46" s="103"/>
      <c r="AF46" s="103"/>
    </row>
    <row r="47" spans="1:32" s="7" customFormat="1" ht="21.95" customHeight="1" x14ac:dyDescent="0.2">
      <c r="A47" s="2"/>
      <c r="B47" s="31">
        <v>35</v>
      </c>
      <c r="C47" s="189"/>
      <c r="D47" s="190"/>
      <c r="E47" s="22"/>
      <c r="F47" s="153">
        <f t="shared" si="5"/>
        <v>0</v>
      </c>
      <c r="G47" s="46"/>
      <c r="H47" s="173">
        <f t="shared" si="16"/>
        <v>0</v>
      </c>
      <c r="I47" s="174"/>
      <c r="J47" s="112"/>
      <c r="K47" s="113"/>
      <c r="L47" s="175"/>
      <c r="M47" s="175"/>
      <c r="N47" s="156">
        <f t="shared" si="0"/>
        <v>0</v>
      </c>
      <c r="O47" s="121" t="s">
        <v>103</v>
      </c>
      <c r="P47" s="159">
        <f>VLOOKUP(O47,EmissionFactors!$A$1:$B$9,2,FALSE)</f>
        <v>0</v>
      </c>
      <c r="Q47" s="49"/>
      <c r="R47" s="51"/>
      <c r="S47" s="51"/>
      <c r="T47" s="162">
        <f t="shared" si="7"/>
        <v>0</v>
      </c>
      <c r="U47" s="167">
        <f t="shared" si="14"/>
        <v>0</v>
      </c>
      <c r="V47" s="168" t="str">
        <f t="shared" si="17"/>
        <v xml:space="preserve"> </v>
      </c>
      <c r="W47" s="169" t="str">
        <f t="shared" si="18"/>
        <v xml:space="preserve">  </v>
      </c>
      <c r="X47" s="98"/>
      <c r="Y47" s="98"/>
      <c r="Z47" s="98"/>
      <c r="AA47" s="98"/>
      <c r="AB47" s="98"/>
      <c r="AC47" s="98"/>
      <c r="AD47" s="98"/>
      <c r="AE47" s="103"/>
      <c r="AF47" s="103"/>
    </row>
    <row r="48" spans="1:32" s="7" customFormat="1" ht="21.95" customHeight="1" x14ac:dyDescent="0.2">
      <c r="A48" s="2"/>
      <c r="B48" s="22">
        <v>36</v>
      </c>
      <c r="C48" s="189"/>
      <c r="D48" s="190"/>
      <c r="E48" s="22"/>
      <c r="F48" s="153">
        <f t="shared" si="5"/>
        <v>0</v>
      </c>
      <c r="G48" s="46"/>
      <c r="H48" s="173">
        <f t="shared" si="16"/>
        <v>0</v>
      </c>
      <c r="I48" s="174"/>
      <c r="J48" s="112"/>
      <c r="K48" s="113"/>
      <c r="L48" s="175"/>
      <c r="M48" s="175"/>
      <c r="N48" s="156">
        <f t="shared" si="0"/>
        <v>0</v>
      </c>
      <c r="O48" s="121" t="s">
        <v>103</v>
      </c>
      <c r="P48" s="159">
        <f>VLOOKUP(O48,EmissionFactors!$A$1:$B$9,2,FALSE)</f>
        <v>0</v>
      </c>
      <c r="Q48" s="49"/>
      <c r="R48" s="51"/>
      <c r="S48" s="51"/>
      <c r="T48" s="162">
        <f t="shared" si="7"/>
        <v>0</v>
      </c>
      <c r="U48" s="167">
        <f t="shared" si="14"/>
        <v>0</v>
      </c>
      <c r="V48" s="168" t="str">
        <f t="shared" si="17"/>
        <v xml:space="preserve"> </v>
      </c>
      <c r="W48" s="169" t="str">
        <f t="shared" si="18"/>
        <v xml:space="preserve">  </v>
      </c>
      <c r="X48" s="98"/>
      <c r="Y48" s="98"/>
      <c r="Z48" s="98"/>
      <c r="AA48" s="98"/>
      <c r="AB48" s="98"/>
      <c r="AC48" s="98"/>
      <c r="AD48" s="98"/>
      <c r="AE48" s="103"/>
      <c r="AF48" s="103"/>
    </row>
    <row r="49" spans="1:32" s="7" customFormat="1" ht="21.95" customHeight="1" x14ac:dyDescent="0.2">
      <c r="A49" s="2"/>
      <c r="B49" s="22">
        <v>37</v>
      </c>
      <c r="C49" s="189"/>
      <c r="D49" s="190"/>
      <c r="E49" s="22"/>
      <c r="F49" s="153">
        <f t="shared" si="5"/>
        <v>0</v>
      </c>
      <c r="G49" s="46"/>
      <c r="H49" s="173">
        <f t="shared" si="16"/>
        <v>0</v>
      </c>
      <c r="I49" s="174"/>
      <c r="J49" s="112"/>
      <c r="K49" s="113"/>
      <c r="L49" s="175"/>
      <c r="M49" s="175"/>
      <c r="N49" s="156">
        <f t="shared" si="0"/>
        <v>0</v>
      </c>
      <c r="O49" s="121" t="s">
        <v>103</v>
      </c>
      <c r="P49" s="159">
        <f>VLOOKUP(O49,EmissionFactors!$A$1:$B$9,2,FALSE)</f>
        <v>0</v>
      </c>
      <c r="Q49" s="49"/>
      <c r="R49" s="51"/>
      <c r="S49" s="51"/>
      <c r="T49" s="162">
        <f t="shared" si="7"/>
        <v>0</v>
      </c>
      <c r="U49" s="167">
        <f t="shared" si="14"/>
        <v>0</v>
      </c>
      <c r="V49" s="168" t="str">
        <f t="shared" si="17"/>
        <v xml:space="preserve"> </v>
      </c>
      <c r="W49" s="169" t="str">
        <f t="shared" si="18"/>
        <v xml:space="preserve">  </v>
      </c>
      <c r="X49" s="98"/>
      <c r="Y49" s="98"/>
      <c r="Z49" s="98"/>
      <c r="AA49" s="98"/>
      <c r="AB49" s="98"/>
      <c r="AC49" s="98"/>
      <c r="AD49" s="98"/>
      <c r="AE49" s="103"/>
      <c r="AF49" s="103"/>
    </row>
    <row r="50" spans="1:32" s="7" customFormat="1" ht="21.95" customHeight="1" x14ac:dyDescent="0.2">
      <c r="A50" s="2"/>
      <c r="B50" s="22">
        <v>38</v>
      </c>
      <c r="C50" s="189"/>
      <c r="D50" s="190"/>
      <c r="E50" s="22"/>
      <c r="F50" s="153">
        <f t="shared" si="5"/>
        <v>0</v>
      </c>
      <c r="G50" s="46"/>
      <c r="H50" s="173">
        <f t="shared" si="16"/>
        <v>0</v>
      </c>
      <c r="I50" s="174"/>
      <c r="J50" s="112"/>
      <c r="K50" s="113"/>
      <c r="L50" s="175"/>
      <c r="M50" s="175"/>
      <c r="N50" s="156">
        <f t="shared" si="0"/>
        <v>0</v>
      </c>
      <c r="O50" s="121" t="s">
        <v>103</v>
      </c>
      <c r="P50" s="159">
        <f>VLOOKUP(O50,EmissionFactors!$A$1:$B$9,2,FALSE)</f>
        <v>0</v>
      </c>
      <c r="Q50" s="49"/>
      <c r="R50" s="51"/>
      <c r="S50" s="51"/>
      <c r="T50" s="162">
        <f t="shared" si="7"/>
        <v>0</v>
      </c>
      <c r="U50" s="167">
        <f t="shared" si="14"/>
        <v>0</v>
      </c>
      <c r="V50" s="168" t="str">
        <f t="shared" si="17"/>
        <v xml:space="preserve"> </v>
      </c>
      <c r="W50" s="169" t="str">
        <f t="shared" si="18"/>
        <v xml:space="preserve">  </v>
      </c>
      <c r="X50" s="98"/>
      <c r="Y50" s="98"/>
      <c r="Z50" s="98"/>
      <c r="AA50" s="98"/>
      <c r="AB50" s="98"/>
      <c r="AC50" s="98"/>
      <c r="AD50" s="98"/>
      <c r="AE50" s="103"/>
      <c r="AF50" s="103"/>
    </row>
    <row r="51" spans="1:32" s="7" customFormat="1" ht="21.95" customHeight="1" x14ac:dyDescent="0.2">
      <c r="A51" s="2"/>
      <c r="B51" s="31">
        <v>39</v>
      </c>
      <c r="C51" s="189"/>
      <c r="D51" s="190"/>
      <c r="E51" s="22"/>
      <c r="F51" s="153">
        <f t="shared" si="5"/>
        <v>0</v>
      </c>
      <c r="G51" s="46"/>
      <c r="H51" s="173">
        <f t="shared" si="16"/>
        <v>0</v>
      </c>
      <c r="I51" s="174"/>
      <c r="J51" s="112"/>
      <c r="K51" s="113"/>
      <c r="L51" s="175"/>
      <c r="M51" s="175"/>
      <c r="N51" s="156">
        <f t="shared" si="0"/>
        <v>0</v>
      </c>
      <c r="O51" s="121" t="s">
        <v>103</v>
      </c>
      <c r="P51" s="159">
        <f>VLOOKUP(O51,EmissionFactors!$A$1:$B$9,2,FALSE)</f>
        <v>0</v>
      </c>
      <c r="Q51" s="49"/>
      <c r="R51" s="51"/>
      <c r="S51" s="51"/>
      <c r="T51" s="162">
        <f t="shared" si="7"/>
        <v>0</v>
      </c>
      <c r="U51" s="167">
        <f t="shared" si="14"/>
        <v>0</v>
      </c>
      <c r="V51" s="168" t="str">
        <f t="shared" si="17"/>
        <v xml:space="preserve"> </v>
      </c>
      <c r="W51" s="169" t="str">
        <f t="shared" si="18"/>
        <v xml:space="preserve">  </v>
      </c>
      <c r="X51" s="98"/>
      <c r="Y51" s="98"/>
      <c r="Z51" s="98"/>
      <c r="AA51" s="98"/>
      <c r="AB51" s="98"/>
      <c r="AC51" s="98"/>
      <c r="AD51" s="98"/>
      <c r="AE51" s="103"/>
      <c r="AF51" s="103"/>
    </row>
    <row r="52" spans="1:32" s="7" customFormat="1" ht="21.95" customHeight="1" x14ac:dyDescent="0.2">
      <c r="A52" s="2"/>
      <c r="B52" s="31">
        <v>40</v>
      </c>
      <c r="C52" s="189"/>
      <c r="D52" s="190"/>
      <c r="E52" s="22"/>
      <c r="F52" s="153">
        <f t="shared" si="5"/>
        <v>0</v>
      </c>
      <c r="G52" s="46"/>
      <c r="H52" s="173">
        <f t="shared" si="16"/>
        <v>0</v>
      </c>
      <c r="I52" s="174"/>
      <c r="J52" s="112"/>
      <c r="K52" s="113"/>
      <c r="L52" s="175"/>
      <c r="M52" s="175"/>
      <c r="N52" s="156">
        <f t="shared" si="0"/>
        <v>0</v>
      </c>
      <c r="O52" s="121" t="s">
        <v>103</v>
      </c>
      <c r="P52" s="159">
        <f>VLOOKUP(O52,EmissionFactors!$A$1:$B$9,2,FALSE)</f>
        <v>0</v>
      </c>
      <c r="Q52" s="49"/>
      <c r="R52" s="51"/>
      <c r="S52" s="51"/>
      <c r="T52" s="162">
        <f t="shared" si="7"/>
        <v>0</v>
      </c>
      <c r="U52" s="167">
        <f t="shared" si="14"/>
        <v>0</v>
      </c>
      <c r="V52" s="168" t="str">
        <f t="shared" si="17"/>
        <v xml:space="preserve"> </v>
      </c>
      <c r="W52" s="169" t="str">
        <f t="shared" si="18"/>
        <v xml:space="preserve">  </v>
      </c>
      <c r="X52" s="98"/>
      <c r="Y52" s="98"/>
      <c r="Z52" s="98"/>
      <c r="AA52" s="98"/>
      <c r="AB52" s="98"/>
      <c r="AC52" s="98"/>
      <c r="AD52" s="98"/>
      <c r="AE52" s="103"/>
      <c r="AF52" s="103"/>
    </row>
    <row r="53" spans="1:32" s="7" customFormat="1" ht="21.95" customHeight="1" x14ac:dyDescent="0.2">
      <c r="A53" s="2"/>
      <c r="B53" s="22">
        <v>41</v>
      </c>
      <c r="C53" s="189"/>
      <c r="D53" s="190"/>
      <c r="E53" s="22"/>
      <c r="F53" s="153">
        <f t="shared" si="5"/>
        <v>0</v>
      </c>
      <c r="G53" s="46"/>
      <c r="H53" s="173">
        <f t="shared" si="16"/>
        <v>0</v>
      </c>
      <c r="I53" s="174"/>
      <c r="J53" s="112"/>
      <c r="K53" s="113"/>
      <c r="L53" s="175"/>
      <c r="M53" s="175"/>
      <c r="N53" s="156">
        <f t="shared" si="0"/>
        <v>0</v>
      </c>
      <c r="O53" s="121" t="s">
        <v>103</v>
      </c>
      <c r="P53" s="159">
        <f>VLOOKUP(O53,EmissionFactors!$A$1:$B$9,2,FALSE)</f>
        <v>0</v>
      </c>
      <c r="Q53" s="49"/>
      <c r="R53" s="51"/>
      <c r="S53" s="51"/>
      <c r="T53" s="162">
        <f t="shared" si="7"/>
        <v>0</v>
      </c>
      <c r="U53" s="167">
        <f t="shared" si="14"/>
        <v>0</v>
      </c>
      <c r="V53" s="168" t="str">
        <f t="shared" si="17"/>
        <v xml:space="preserve"> </v>
      </c>
      <c r="W53" s="169" t="str">
        <f t="shared" si="18"/>
        <v xml:space="preserve">  </v>
      </c>
      <c r="X53" s="98"/>
      <c r="Y53" s="98"/>
      <c r="Z53" s="98"/>
      <c r="AA53" s="98"/>
      <c r="AB53" s="98"/>
      <c r="AC53" s="98"/>
      <c r="AD53" s="98"/>
      <c r="AE53" s="103"/>
      <c r="AF53" s="103"/>
    </row>
    <row r="54" spans="1:32" s="7" customFormat="1" ht="21.95" customHeight="1" x14ac:dyDescent="0.2">
      <c r="A54" s="2"/>
      <c r="B54" s="22">
        <v>42</v>
      </c>
      <c r="C54" s="189"/>
      <c r="D54" s="190"/>
      <c r="E54" s="22"/>
      <c r="F54" s="153">
        <f t="shared" si="5"/>
        <v>0</v>
      </c>
      <c r="G54" s="46"/>
      <c r="H54" s="173">
        <f t="shared" si="16"/>
        <v>0</v>
      </c>
      <c r="I54" s="174"/>
      <c r="J54" s="112"/>
      <c r="K54" s="113"/>
      <c r="L54" s="175"/>
      <c r="M54" s="175"/>
      <c r="N54" s="156">
        <f t="shared" si="0"/>
        <v>0</v>
      </c>
      <c r="O54" s="121" t="s">
        <v>103</v>
      </c>
      <c r="P54" s="159">
        <f>VLOOKUP(O54,EmissionFactors!$A$1:$B$9,2,FALSE)</f>
        <v>0</v>
      </c>
      <c r="Q54" s="49"/>
      <c r="R54" s="51"/>
      <c r="S54" s="51"/>
      <c r="T54" s="162">
        <f t="shared" si="7"/>
        <v>0</v>
      </c>
      <c r="U54" s="167">
        <f t="shared" si="14"/>
        <v>0</v>
      </c>
      <c r="V54" s="168" t="str">
        <f t="shared" si="17"/>
        <v xml:space="preserve"> </v>
      </c>
      <c r="W54" s="169" t="str">
        <f t="shared" si="18"/>
        <v xml:space="preserve">  </v>
      </c>
      <c r="X54" s="98"/>
      <c r="Y54" s="98"/>
      <c r="Z54" s="98"/>
      <c r="AA54" s="98"/>
      <c r="AB54" s="98"/>
      <c r="AC54" s="98"/>
      <c r="AD54" s="98"/>
      <c r="AE54" s="103"/>
      <c r="AF54" s="103"/>
    </row>
    <row r="55" spans="1:32" s="7" customFormat="1" ht="21.95" customHeight="1" x14ac:dyDescent="0.2">
      <c r="A55" s="2"/>
      <c r="B55" s="22">
        <v>43</v>
      </c>
      <c r="C55" s="189"/>
      <c r="D55" s="190"/>
      <c r="E55" s="22"/>
      <c r="F55" s="153">
        <f t="shared" si="5"/>
        <v>0</v>
      </c>
      <c r="G55" s="46"/>
      <c r="H55" s="173">
        <f t="shared" si="16"/>
        <v>0</v>
      </c>
      <c r="I55" s="174"/>
      <c r="J55" s="112"/>
      <c r="K55" s="113"/>
      <c r="L55" s="175"/>
      <c r="M55" s="175"/>
      <c r="N55" s="156">
        <f t="shared" si="0"/>
        <v>0</v>
      </c>
      <c r="O55" s="121" t="s">
        <v>103</v>
      </c>
      <c r="P55" s="159">
        <f>VLOOKUP(O55,EmissionFactors!$A$1:$B$9,2,FALSE)</f>
        <v>0</v>
      </c>
      <c r="Q55" s="49"/>
      <c r="R55" s="51"/>
      <c r="S55" s="51"/>
      <c r="T55" s="162">
        <f t="shared" si="7"/>
        <v>0</v>
      </c>
      <c r="U55" s="167">
        <f t="shared" si="14"/>
        <v>0</v>
      </c>
      <c r="V55" s="168" t="str">
        <f t="shared" si="17"/>
        <v xml:space="preserve"> </v>
      </c>
      <c r="W55" s="169" t="str">
        <f t="shared" si="18"/>
        <v xml:space="preserve">  </v>
      </c>
      <c r="X55" s="98"/>
      <c r="Y55" s="98"/>
      <c r="Z55" s="98"/>
      <c r="AA55" s="98"/>
      <c r="AB55" s="98"/>
      <c r="AC55" s="98"/>
      <c r="AD55" s="98"/>
      <c r="AE55" s="103"/>
      <c r="AF55" s="103"/>
    </row>
    <row r="56" spans="1:32" s="7" customFormat="1" ht="21.95" customHeight="1" x14ac:dyDescent="0.2">
      <c r="A56" s="2"/>
      <c r="B56" s="31">
        <v>44</v>
      </c>
      <c r="C56" s="189"/>
      <c r="D56" s="190"/>
      <c r="E56" s="22"/>
      <c r="F56" s="153">
        <f t="shared" si="5"/>
        <v>0</v>
      </c>
      <c r="G56" s="46"/>
      <c r="H56" s="173">
        <f t="shared" si="16"/>
        <v>0</v>
      </c>
      <c r="I56" s="174"/>
      <c r="J56" s="112"/>
      <c r="K56" s="113"/>
      <c r="L56" s="175"/>
      <c r="M56" s="175"/>
      <c r="N56" s="156">
        <f t="shared" si="0"/>
        <v>0</v>
      </c>
      <c r="O56" s="121" t="s">
        <v>103</v>
      </c>
      <c r="P56" s="159">
        <f>VLOOKUP(O56,EmissionFactors!$A$1:$B$9,2,FALSE)</f>
        <v>0</v>
      </c>
      <c r="Q56" s="49"/>
      <c r="R56" s="51"/>
      <c r="S56" s="51"/>
      <c r="T56" s="162">
        <f t="shared" si="7"/>
        <v>0</v>
      </c>
      <c r="U56" s="167">
        <f t="shared" si="14"/>
        <v>0</v>
      </c>
      <c r="V56" s="168" t="str">
        <f t="shared" si="17"/>
        <v xml:space="preserve"> </v>
      </c>
      <c r="W56" s="169" t="str">
        <f t="shared" si="18"/>
        <v xml:space="preserve">  </v>
      </c>
      <c r="X56" s="98"/>
      <c r="Y56" s="98"/>
      <c r="Z56" s="98"/>
      <c r="AA56" s="98"/>
      <c r="AB56" s="98"/>
      <c r="AC56" s="98"/>
      <c r="AD56" s="98"/>
      <c r="AE56" s="103"/>
      <c r="AF56" s="103"/>
    </row>
    <row r="57" spans="1:32" s="7" customFormat="1" ht="21.95" customHeight="1" x14ac:dyDescent="0.2">
      <c r="A57" s="2"/>
      <c r="B57" s="31">
        <v>45</v>
      </c>
      <c r="C57" s="189"/>
      <c r="D57" s="190"/>
      <c r="E57" s="22"/>
      <c r="F57" s="153">
        <f t="shared" si="5"/>
        <v>0</v>
      </c>
      <c r="G57" s="46"/>
      <c r="H57" s="173">
        <f t="shared" si="16"/>
        <v>0</v>
      </c>
      <c r="I57" s="174"/>
      <c r="J57" s="112"/>
      <c r="K57" s="113"/>
      <c r="L57" s="175"/>
      <c r="M57" s="175"/>
      <c r="N57" s="156">
        <f t="shared" si="0"/>
        <v>0</v>
      </c>
      <c r="O57" s="121" t="s">
        <v>103</v>
      </c>
      <c r="P57" s="159">
        <f>VLOOKUP(O57,EmissionFactors!$A$1:$B$9,2,FALSE)</f>
        <v>0</v>
      </c>
      <c r="Q57" s="49"/>
      <c r="R57" s="51"/>
      <c r="S57" s="51"/>
      <c r="T57" s="162">
        <f t="shared" si="7"/>
        <v>0</v>
      </c>
      <c r="U57" s="167">
        <f t="shared" si="14"/>
        <v>0</v>
      </c>
      <c r="V57" s="168" t="str">
        <f t="shared" si="17"/>
        <v xml:space="preserve"> </v>
      </c>
      <c r="W57" s="169" t="str">
        <f t="shared" si="18"/>
        <v xml:space="preserve">  </v>
      </c>
      <c r="X57" s="98"/>
      <c r="Y57" s="98"/>
      <c r="Z57" s="98"/>
      <c r="AA57" s="98"/>
      <c r="AB57" s="98"/>
      <c r="AC57" s="98"/>
      <c r="AD57" s="98"/>
      <c r="AE57" s="103"/>
      <c r="AF57" s="103"/>
    </row>
    <row r="58" spans="1:32" s="7" customFormat="1" ht="21.95" customHeight="1" x14ac:dyDescent="0.2">
      <c r="A58" s="2"/>
      <c r="B58" s="31">
        <v>46</v>
      </c>
      <c r="C58" s="189"/>
      <c r="D58" s="190"/>
      <c r="E58" s="22"/>
      <c r="F58" s="153">
        <f t="shared" si="5"/>
        <v>0</v>
      </c>
      <c r="G58" s="46"/>
      <c r="H58" s="173">
        <f t="shared" si="16"/>
        <v>0</v>
      </c>
      <c r="I58" s="174"/>
      <c r="J58" s="112"/>
      <c r="K58" s="113"/>
      <c r="L58" s="175"/>
      <c r="M58" s="175"/>
      <c r="N58" s="156">
        <f t="shared" si="0"/>
        <v>0</v>
      </c>
      <c r="O58" s="121" t="s">
        <v>103</v>
      </c>
      <c r="P58" s="159">
        <f>VLOOKUP(O58,EmissionFactors!$A$1:$B$9,2,FALSE)</f>
        <v>0</v>
      </c>
      <c r="Q58" s="49"/>
      <c r="R58" s="51"/>
      <c r="S58" s="51"/>
      <c r="T58" s="162">
        <f t="shared" si="7"/>
        <v>0</v>
      </c>
      <c r="U58" s="167">
        <f t="shared" si="14"/>
        <v>0</v>
      </c>
      <c r="V58" s="168" t="str">
        <f t="shared" si="17"/>
        <v xml:space="preserve"> </v>
      </c>
      <c r="W58" s="169" t="str">
        <f t="shared" si="18"/>
        <v xml:space="preserve">  </v>
      </c>
      <c r="X58" s="98"/>
      <c r="Y58" s="98"/>
      <c r="Z58" s="98"/>
      <c r="AA58" s="98"/>
      <c r="AB58" s="98"/>
      <c r="AC58" s="98"/>
      <c r="AD58" s="98"/>
      <c r="AE58" s="103"/>
      <c r="AF58" s="103"/>
    </row>
    <row r="59" spans="1:32" s="7" customFormat="1" ht="21.95" customHeight="1" x14ac:dyDescent="0.2">
      <c r="A59" s="2"/>
      <c r="B59" s="22">
        <v>47</v>
      </c>
      <c r="C59" s="189"/>
      <c r="D59" s="190"/>
      <c r="E59" s="22"/>
      <c r="F59" s="153">
        <f t="shared" si="5"/>
        <v>0</v>
      </c>
      <c r="G59" s="46"/>
      <c r="H59" s="173">
        <f t="shared" si="16"/>
        <v>0</v>
      </c>
      <c r="I59" s="174"/>
      <c r="J59" s="112"/>
      <c r="K59" s="113"/>
      <c r="L59" s="175"/>
      <c r="M59" s="175"/>
      <c r="N59" s="156">
        <f t="shared" si="0"/>
        <v>0</v>
      </c>
      <c r="O59" s="121" t="s">
        <v>103</v>
      </c>
      <c r="P59" s="159">
        <f>VLOOKUP(O59,EmissionFactors!$A$1:$B$9,2,FALSE)</f>
        <v>0</v>
      </c>
      <c r="Q59" s="49"/>
      <c r="R59" s="51"/>
      <c r="S59" s="51"/>
      <c r="T59" s="162">
        <f t="shared" si="7"/>
        <v>0</v>
      </c>
      <c r="U59" s="167">
        <f t="shared" si="14"/>
        <v>0</v>
      </c>
      <c r="V59" s="168" t="str">
        <f t="shared" si="17"/>
        <v xml:space="preserve"> </v>
      </c>
      <c r="W59" s="169" t="str">
        <f t="shared" si="18"/>
        <v xml:space="preserve">  </v>
      </c>
      <c r="X59" s="98"/>
      <c r="Y59" s="98"/>
      <c r="Z59" s="98"/>
      <c r="AA59" s="98"/>
      <c r="AB59" s="98"/>
      <c r="AC59" s="98"/>
      <c r="AD59" s="98"/>
      <c r="AE59" s="103"/>
      <c r="AF59" s="103"/>
    </row>
    <row r="60" spans="1:32" s="7" customFormat="1" ht="21.95" customHeight="1" x14ac:dyDescent="0.2">
      <c r="A60" s="2"/>
      <c r="B60" s="22">
        <v>48</v>
      </c>
      <c r="C60" s="189"/>
      <c r="D60" s="190"/>
      <c r="E60" s="22"/>
      <c r="F60" s="153">
        <f t="shared" si="5"/>
        <v>0</v>
      </c>
      <c r="G60" s="46"/>
      <c r="H60" s="173">
        <f t="shared" si="16"/>
        <v>0</v>
      </c>
      <c r="I60" s="174"/>
      <c r="J60" s="112"/>
      <c r="K60" s="113"/>
      <c r="L60" s="175"/>
      <c r="M60" s="175"/>
      <c r="N60" s="156">
        <f t="shared" si="0"/>
        <v>0</v>
      </c>
      <c r="O60" s="121" t="s">
        <v>103</v>
      </c>
      <c r="P60" s="159">
        <f>VLOOKUP(O60,EmissionFactors!$A$1:$B$9,2,FALSE)</f>
        <v>0</v>
      </c>
      <c r="Q60" s="49"/>
      <c r="R60" s="51"/>
      <c r="S60" s="51"/>
      <c r="T60" s="162">
        <f t="shared" si="7"/>
        <v>0</v>
      </c>
      <c r="U60" s="167">
        <f t="shared" si="14"/>
        <v>0</v>
      </c>
      <c r="V60" s="168" t="str">
        <f t="shared" si="17"/>
        <v xml:space="preserve"> </v>
      </c>
      <c r="W60" s="169" t="str">
        <f t="shared" si="18"/>
        <v xml:space="preserve">  </v>
      </c>
      <c r="X60" s="98"/>
      <c r="Y60" s="98"/>
      <c r="Z60" s="98"/>
      <c r="AA60" s="98"/>
      <c r="AB60" s="98"/>
      <c r="AC60" s="98"/>
      <c r="AD60" s="98"/>
      <c r="AE60" s="103"/>
      <c r="AF60" s="103"/>
    </row>
    <row r="61" spans="1:32" s="7" customFormat="1" ht="21.95" customHeight="1" x14ac:dyDescent="0.2">
      <c r="A61" s="2"/>
      <c r="B61" s="22">
        <v>49</v>
      </c>
      <c r="C61" s="189"/>
      <c r="D61" s="190"/>
      <c r="E61" s="22"/>
      <c r="F61" s="153">
        <f t="shared" si="5"/>
        <v>0</v>
      </c>
      <c r="G61" s="46"/>
      <c r="H61" s="173">
        <f t="shared" si="16"/>
        <v>0</v>
      </c>
      <c r="I61" s="174"/>
      <c r="J61" s="112"/>
      <c r="K61" s="113"/>
      <c r="L61" s="175"/>
      <c r="M61" s="175"/>
      <c r="N61" s="156">
        <f t="shared" si="0"/>
        <v>0</v>
      </c>
      <c r="O61" s="121" t="s">
        <v>103</v>
      </c>
      <c r="P61" s="159">
        <f>VLOOKUP(O61,EmissionFactors!$A$1:$B$9,2,FALSE)</f>
        <v>0</v>
      </c>
      <c r="Q61" s="49"/>
      <c r="R61" s="51"/>
      <c r="S61" s="51"/>
      <c r="T61" s="162">
        <f t="shared" si="7"/>
        <v>0</v>
      </c>
      <c r="U61" s="167">
        <f t="shared" si="14"/>
        <v>0</v>
      </c>
      <c r="V61" s="168" t="str">
        <f t="shared" si="17"/>
        <v xml:space="preserve"> </v>
      </c>
      <c r="W61" s="169" t="str">
        <f t="shared" si="18"/>
        <v xml:space="preserve">  </v>
      </c>
      <c r="X61" s="98"/>
      <c r="Y61" s="98"/>
      <c r="Z61" s="98"/>
      <c r="AA61" s="98"/>
      <c r="AB61" s="98"/>
      <c r="AC61" s="98"/>
      <c r="AD61" s="98"/>
      <c r="AE61" s="103"/>
      <c r="AF61" s="103"/>
    </row>
    <row r="62" spans="1:32" s="7" customFormat="1" ht="21.95" customHeight="1" x14ac:dyDescent="0.2">
      <c r="A62" s="2"/>
      <c r="B62" s="31">
        <v>50</v>
      </c>
      <c r="C62" s="189"/>
      <c r="D62" s="190"/>
      <c r="E62" s="22"/>
      <c r="F62" s="153">
        <f t="shared" si="5"/>
        <v>0</v>
      </c>
      <c r="G62" s="46"/>
      <c r="H62" s="173">
        <f t="shared" si="16"/>
        <v>0</v>
      </c>
      <c r="I62" s="174"/>
      <c r="J62" s="112"/>
      <c r="K62" s="113"/>
      <c r="L62" s="175"/>
      <c r="M62" s="175"/>
      <c r="N62" s="156">
        <f t="shared" si="0"/>
        <v>0</v>
      </c>
      <c r="O62" s="121" t="s">
        <v>103</v>
      </c>
      <c r="P62" s="159">
        <f>VLOOKUP(O62,EmissionFactors!$A$1:$B$9,2,FALSE)</f>
        <v>0</v>
      </c>
      <c r="Q62" s="49"/>
      <c r="R62" s="51"/>
      <c r="S62" s="51"/>
      <c r="T62" s="162">
        <f t="shared" si="7"/>
        <v>0</v>
      </c>
      <c r="U62" s="167">
        <f t="shared" si="14"/>
        <v>0</v>
      </c>
      <c r="V62" s="168" t="str">
        <f t="shared" si="17"/>
        <v xml:space="preserve"> </v>
      </c>
      <c r="W62" s="169" t="str">
        <f t="shared" si="18"/>
        <v xml:space="preserve">  </v>
      </c>
      <c r="X62" s="98"/>
      <c r="Y62" s="98"/>
      <c r="Z62" s="98"/>
      <c r="AA62" s="98"/>
      <c r="AB62" s="98"/>
      <c r="AC62" s="98"/>
      <c r="AD62" s="98"/>
      <c r="AE62" s="103"/>
      <c r="AF62" s="103"/>
    </row>
    <row r="63" spans="1:32" s="7" customFormat="1" ht="21.95" customHeight="1" x14ac:dyDescent="0.2">
      <c r="A63" s="2"/>
      <c r="B63" s="31">
        <v>51</v>
      </c>
      <c r="C63" s="189"/>
      <c r="D63" s="190"/>
      <c r="E63" s="22"/>
      <c r="F63" s="153">
        <f t="shared" si="5"/>
        <v>0</v>
      </c>
      <c r="G63" s="46"/>
      <c r="H63" s="173">
        <f t="shared" si="16"/>
        <v>0</v>
      </c>
      <c r="I63" s="174"/>
      <c r="J63" s="112"/>
      <c r="K63" s="113"/>
      <c r="L63" s="175"/>
      <c r="M63" s="175"/>
      <c r="N63" s="156">
        <f t="shared" si="0"/>
        <v>0</v>
      </c>
      <c r="O63" s="121" t="s">
        <v>103</v>
      </c>
      <c r="P63" s="159">
        <f>VLOOKUP(O63,EmissionFactors!$A$1:$B$9,2,FALSE)</f>
        <v>0</v>
      </c>
      <c r="Q63" s="49"/>
      <c r="R63" s="51"/>
      <c r="S63" s="51"/>
      <c r="T63" s="162">
        <f t="shared" si="7"/>
        <v>0</v>
      </c>
      <c r="U63" s="167">
        <f t="shared" si="14"/>
        <v>0</v>
      </c>
      <c r="V63" s="168" t="str">
        <f t="shared" si="17"/>
        <v xml:space="preserve"> </v>
      </c>
      <c r="W63" s="169" t="str">
        <f t="shared" si="18"/>
        <v xml:space="preserve">  </v>
      </c>
      <c r="X63" s="98"/>
      <c r="Y63" s="98"/>
      <c r="Z63" s="98"/>
      <c r="AA63" s="98"/>
      <c r="AB63" s="98"/>
      <c r="AC63" s="98"/>
      <c r="AD63" s="98"/>
      <c r="AE63" s="103"/>
      <c r="AF63" s="103"/>
    </row>
    <row r="64" spans="1:32" s="7" customFormat="1" ht="21.95" customHeight="1" x14ac:dyDescent="0.2">
      <c r="A64" s="2"/>
      <c r="B64" s="22">
        <v>52</v>
      </c>
      <c r="C64" s="189"/>
      <c r="D64" s="190"/>
      <c r="E64" s="22"/>
      <c r="F64" s="153">
        <f t="shared" si="5"/>
        <v>0</v>
      </c>
      <c r="G64" s="46"/>
      <c r="H64" s="173">
        <f t="shared" si="16"/>
        <v>0</v>
      </c>
      <c r="I64" s="174"/>
      <c r="J64" s="112"/>
      <c r="K64" s="113"/>
      <c r="L64" s="175"/>
      <c r="M64" s="175"/>
      <c r="N64" s="156">
        <f t="shared" si="0"/>
        <v>0</v>
      </c>
      <c r="O64" s="121" t="s">
        <v>103</v>
      </c>
      <c r="P64" s="159">
        <f>VLOOKUP(O64,EmissionFactors!$A$1:$B$9,2,FALSE)</f>
        <v>0</v>
      </c>
      <c r="Q64" s="49"/>
      <c r="R64" s="51"/>
      <c r="S64" s="51"/>
      <c r="T64" s="162">
        <f t="shared" si="7"/>
        <v>0</v>
      </c>
      <c r="U64" s="167">
        <f t="shared" si="14"/>
        <v>0</v>
      </c>
      <c r="V64" s="168" t="str">
        <f t="shared" si="17"/>
        <v xml:space="preserve"> </v>
      </c>
      <c r="W64" s="169" t="str">
        <f t="shared" si="18"/>
        <v xml:space="preserve">  </v>
      </c>
      <c r="X64" s="98"/>
      <c r="Y64" s="98"/>
      <c r="Z64" s="98"/>
      <c r="AA64" s="98"/>
      <c r="AB64" s="98"/>
      <c r="AC64" s="98"/>
      <c r="AD64" s="98"/>
      <c r="AE64" s="103"/>
      <c r="AF64" s="103"/>
    </row>
    <row r="65" spans="1:32" s="7" customFormat="1" ht="21.95" customHeight="1" x14ac:dyDescent="0.2">
      <c r="A65" s="2"/>
      <c r="B65" s="22">
        <v>53</v>
      </c>
      <c r="C65" s="189"/>
      <c r="D65" s="190"/>
      <c r="E65" s="22"/>
      <c r="F65" s="153">
        <f t="shared" si="5"/>
        <v>0</v>
      </c>
      <c r="G65" s="46"/>
      <c r="H65" s="173">
        <f t="shared" si="16"/>
        <v>0</v>
      </c>
      <c r="I65" s="174"/>
      <c r="J65" s="112"/>
      <c r="K65" s="113"/>
      <c r="L65" s="175"/>
      <c r="M65" s="175"/>
      <c r="N65" s="156">
        <f t="shared" si="0"/>
        <v>0</v>
      </c>
      <c r="O65" s="121" t="s">
        <v>103</v>
      </c>
      <c r="P65" s="159">
        <f>VLOOKUP(O65,EmissionFactors!$A$1:$B$9,2,FALSE)</f>
        <v>0</v>
      </c>
      <c r="Q65" s="49"/>
      <c r="R65" s="51"/>
      <c r="S65" s="51"/>
      <c r="T65" s="162">
        <f t="shared" si="7"/>
        <v>0</v>
      </c>
      <c r="U65" s="167">
        <f t="shared" si="14"/>
        <v>0</v>
      </c>
      <c r="V65" s="168" t="str">
        <f t="shared" si="17"/>
        <v xml:space="preserve"> </v>
      </c>
      <c r="W65" s="169" t="str">
        <f t="shared" si="18"/>
        <v xml:space="preserve">  </v>
      </c>
      <c r="X65" s="98"/>
      <c r="Y65" s="98"/>
      <c r="Z65" s="98"/>
      <c r="AA65" s="98"/>
      <c r="AB65" s="98"/>
      <c r="AC65" s="98"/>
      <c r="AD65" s="98"/>
      <c r="AE65" s="103"/>
      <c r="AF65" s="103"/>
    </row>
    <row r="66" spans="1:32" s="7" customFormat="1" ht="21.95" customHeight="1" x14ac:dyDescent="0.2">
      <c r="A66" s="2"/>
      <c r="B66" s="22">
        <v>54</v>
      </c>
      <c r="C66" s="189"/>
      <c r="D66" s="190"/>
      <c r="E66" s="22"/>
      <c r="F66" s="153">
        <f t="shared" si="5"/>
        <v>0</v>
      </c>
      <c r="G66" s="46"/>
      <c r="H66" s="173">
        <f t="shared" si="16"/>
        <v>0</v>
      </c>
      <c r="I66" s="174"/>
      <c r="J66" s="112"/>
      <c r="K66" s="113"/>
      <c r="L66" s="175"/>
      <c r="M66" s="175"/>
      <c r="N66" s="156">
        <f t="shared" si="0"/>
        <v>0</v>
      </c>
      <c r="O66" s="121" t="s">
        <v>103</v>
      </c>
      <c r="P66" s="159">
        <f>VLOOKUP(O66,EmissionFactors!$A$1:$B$9,2,FALSE)</f>
        <v>0</v>
      </c>
      <c r="Q66" s="49"/>
      <c r="R66" s="51"/>
      <c r="S66" s="51"/>
      <c r="T66" s="162">
        <f t="shared" si="7"/>
        <v>0</v>
      </c>
      <c r="U66" s="167">
        <f t="shared" si="14"/>
        <v>0</v>
      </c>
      <c r="V66" s="168" t="str">
        <f t="shared" si="17"/>
        <v xml:space="preserve"> </v>
      </c>
      <c r="W66" s="169" t="str">
        <f t="shared" si="18"/>
        <v xml:space="preserve">  </v>
      </c>
      <c r="X66" s="98"/>
      <c r="Y66" s="98"/>
      <c r="Z66" s="98"/>
      <c r="AA66" s="98"/>
      <c r="AB66" s="98"/>
      <c r="AC66" s="98"/>
      <c r="AD66" s="98"/>
      <c r="AE66" s="103"/>
      <c r="AF66" s="103"/>
    </row>
    <row r="67" spans="1:32" s="7" customFormat="1" ht="21.95" customHeight="1" x14ac:dyDescent="0.2">
      <c r="A67" s="2"/>
      <c r="B67" s="31">
        <v>55</v>
      </c>
      <c r="C67" s="189"/>
      <c r="D67" s="190"/>
      <c r="E67" s="22"/>
      <c r="F67" s="153">
        <f t="shared" si="5"/>
        <v>0</v>
      </c>
      <c r="G67" s="46"/>
      <c r="H67" s="173">
        <f t="shared" si="16"/>
        <v>0</v>
      </c>
      <c r="I67" s="174"/>
      <c r="J67" s="112"/>
      <c r="K67" s="113"/>
      <c r="L67" s="175"/>
      <c r="M67" s="175"/>
      <c r="N67" s="156">
        <f t="shared" si="0"/>
        <v>0</v>
      </c>
      <c r="O67" s="121" t="s">
        <v>103</v>
      </c>
      <c r="P67" s="159">
        <f>VLOOKUP(O67,EmissionFactors!$A$1:$B$9,2,FALSE)</f>
        <v>0</v>
      </c>
      <c r="Q67" s="49"/>
      <c r="R67" s="51"/>
      <c r="S67" s="51"/>
      <c r="T67" s="162">
        <f t="shared" si="7"/>
        <v>0</v>
      </c>
      <c r="U67" s="167">
        <f t="shared" si="14"/>
        <v>0</v>
      </c>
      <c r="V67" s="168" t="str">
        <f t="shared" si="17"/>
        <v xml:space="preserve"> </v>
      </c>
      <c r="W67" s="169" t="str">
        <f t="shared" si="18"/>
        <v xml:space="preserve">  </v>
      </c>
      <c r="X67" s="98"/>
      <c r="Y67" s="98"/>
      <c r="Z67" s="98"/>
      <c r="AA67" s="98"/>
      <c r="AB67" s="98"/>
      <c r="AC67" s="98"/>
      <c r="AD67" s="98"/>
      <c r="AE67" s="103"/>
      <c r="AF67" s="103"/>
    </row>
    <row r="68" spans="1:32" s="7" customFormat="1" ht="21.95" customHeight="1" x14ac:dyDescent="0.2">
      <c r="A68" s="2"/>
      <c r="B68" s="31">
        <v>56</v>
      </c>
      <c r="C68" s="189"/>
      <c r="D68" s="190"/>
      <c r="E68" s="22"/>
      <c r="F68" s="153">
        <f t="shared" si="5"/>
        <v>0</v>
      </c>
      <c r="G68" s="46"/>
      <c r="H68" s="173">
        <f t="shared" si="16"/>
        <v>0</v>
      </c>
      <c r="I68" s="174"/>
      <c r="J68" s="112"/>
      <c r="K68" s="113"/>
      <c r="L68" s="175"/>
      <c r="M68" s="175"/>
      <c r="N68" s="156">
        <f t="shared" si="0"/>
        <v>0</v>
      </c>
      <c r="O68" s="121" t="s">
        <v>103</v>
      </c>
      <c r="P68" s="159">
        <f>VLOOKUP(O68,EmissionFactors!$A$1:$B$9,2,FALSE)</f>
        <v>0</v>
      </c>
      <c r="Q68" s="49"/>
      <c r="R68" s="51"/>
      <c r="S68" s="51"/>
      <c r="T68" s="162">
        <f t="shared" si="7"/>
        <v>0</v>
      </c>
      <c r="U68" s="167">
        <f t="shared" si="14"/>
        <v>0</v>
      </c>
      <c r="V68" s="168" t="str">
        <f t="shared" si="17"/>
        <v xml:space="preserve"> </v>
      </c>
      <c r="W68" s="169" t="str">
        <f t="shared" si="18"/>
        <v xml:space="preserve">  </v>
      </c>
      <c r="X68" s="98"/>
      <c r="Y68" s="98"/>
      <c r="Z68" s="98"/>
      <c r="AA68" s="98"/>
      <c r="AB68" s="98"/>
      <c r="AC68" s="98"/>
      <c r="AD68" s="98"/>
      <c r="AE68" s="103"/>
      <c r="AF68" s="103"/>
    </row>
    <row r="69" spans="1:32" s="7" customFormat="1" ht="21.95" customHeight="1" x14ac:dyDescent="0.2">
      <c r="A69" s="2"/>
      <c r="B69" s="31">
        <v>57</v>
      </c>
      <c r="C69" s="189"/>
      <c r="D69" s="190"/>
      <c r="E69" s="22"/>
      <c r="F69" s="153">
        <f t="shared" si="5"/>
        <v>0</v>
      </c>
      <c r="G69" s="46"/>
      <c r="H69" s="173">
        <f t="shared" si="16"/>
        <v>0</v>
      </c>
      <c r="I69" s="174"/>
      <c r="J69" s="112"/>
      <c r="K69" s="113"/>
      <c r="L69" s="175"/>
      <c r="M69" s="175"/>
      <c r="N69" s="156">
        <f t="shared" si="0"/>
        <v>0</v>
      </c>
      <c r="O69" s="121" t="s">
        <v>103</v>
      </c>
      <c r="P69" s="159">
        <f>VLOOKUP(O69,EmissionFactors!$A$1:$B$9,2,FALSE)</f>
        <v>0</v>
      </c>
      <c r="Q69" s="49"/>
      <c r="R69" s="51"/>
      <c r="S69" s="51"/>
      <c r="T69" s="162">
        <f t="shared" si="7"/>
        <v>0</v>
      </c>
      <c r="U69" s="167">
        <f t="shared" si="14"/>
        <v>0</v>
      </c>
      <c r="V69" s="168" t="str">
        <f t="shared" si="17"/>
        <v xml:space="preserve"> </v>
      </c>
      <c r="W69" s="169" t="str">
        <f t="shared" si="18"/>
        <v xml:space="preserve">  </v>
      </c>
      <c r="X69" s="98"/>
      <c r="Y69" s="98"/>
      <c r="Z69" s="98"/>
      <c r="AA69" s="98"/>
      <c r="AB69" s="98"/>
      <c r="AC69" s="98"/>
      <c r="AD69" s="98"/>
      <c r="AE69" s="103"/>
      <c r="AF69" s="103"/>
    </row>
    <row r="70" spans="1:32" s="7" customFormat="1" ht="21.95" customHeight="1" x14ac:dyDescent="0.2">
      <c r="A70" s="2"/>
      <c r="B70" s="22">
        <v>58</v>
      </c>
      <c r="C70" s="189"/>
      <c r="D70" s="190"/>
      <c r="E70" s="22"/>
      <c r="F70" s="153">
        <f t="shared" si="5"/>
        <v>0</v>
      </c>
      <c r="G70" s="46"/>
      <c r="H70" s="173">
        <f t="shared" si="16"/>
        <v>0</v>
      </c>
      <c r="I70" s="174"/>
      <c r="J70" s="112"/>
      <c r="K70" s="113"/>
      <c r="L70" s="175"/>
      <c r="M70" s="175"/>
      <c r="N70" s="156">
        <f t="shared" si="0"/>
        <v>0</v>
      </c>
      <c r="O70" s="121" t="s">
        <v>103</v>
      </c>
      <c r="P70" s="159">
        <f>VLOOKUP(O70,EmissionFactors!$A$1:$B$9,2,FALSE)</f>
        <v>0</v>
      </c>
      <c r="Q70" s="49"/>
      <c r="R70" s="51"/>
      <c r="S70" s="51"/>
      <c r="T70" s="162">
        <f t="shared" si="7"/>
        <v>0</v>
      </c>
      <c r="U70" s="167">
        <f t="shared" si="14"/>
        <v>0</v>
      </c>
      <c r="V70" s="168" t="str">
        <f t="shared" si="17"/>
        <v xml:space="preserve"> </v>
      </c>
      <c r="W70" s="169" t="str">
        <f t="shared" si="18"/>
        <v xml:space="preserve">  </v>
      </c>
      <c r="X70" s="98"/>
      <c r="Y70" s="98"/>
      <c r="Z70" s="98"/>
      <c r="AA70" s="98"/>
      <c r="AB70" s="98"/>
      <c r="AC70" s="98"/>
      <c r="AD70" s="98"/>
      <c r="AE70" s="103"/>
      <c r="AF70" s="103"/>
    </row>
    <row r="71" spans="1:32" s="7" customFormat="1" ht="21.95" customHeight="1" x14ac:dyDescent="0.2">
      <c r="A71" s="2"/>
      <c r="B71" s="22">
        <v>59</v>
      </c>
      <c r="C71" s="189"/>
      <c r="D71" s="190"/>
      <c r="E71" s="22"/>
      <c r="F71" s="153">
        <f t="shared" si="5"/>
        <v>0</v>
      </c>
      <c r="G71" s="46"/>
      <c r="H71" s="173">
        <f t="shared" si="16"/>
        <v>0</v>
      </c>
      <c r="I71" s="174"/>
      <c r="J71" s="112"/>
      <c r="K71" s="113"/>
      <c r="L71" s="175"/>
      <c r="M71" s="175"/>
      <c r="N71" s="156">
        <f t="shared" si="0"/>
        <v>0</v>
      </c>
      <c r="O71" s="121" t="s">
        <v>103</v>
      </c>
      <c r="P71" s="159">
        <f>VLOOKUP(O71,EmissionFactors!$A$1:$B$9,2,FALSE)</f>
        <v>0</v>
      </c>
      <c r="Q71" s="49"/>
      <c r="R71" s="51"/>
      <c r="S71" s="51"/>
      <c r="T71" s="162">
        <f t="shared" si="7"/>
        <v>0</v>
      </c>
      <c r="U71" s="167">
        <f t="shared" si="14"/>
        <v>0</v>
      </c>
      <c r="V71" s="168" t="str">
        <f t="shared" si="17"/>
        <v xml:space="preserve"> </v>
      </c>
      <c r="W71" s="169" t="str">
        <f t="shared" si="18"/>
        <v xml:space="preserve">  </v>
      </c>
      <c r="X71" s="98"/>
      <c r="Y71" s="98"/>
      <c r="Z71" s="98"/>
      <c r="AA71" s="98"/>
      <c r="AB71" s="98"/>
      <c r="AC71" s="98"/>
      <c r="AD71" s="98"/>
      <c r="AE71" s="103"/>
      <c r="AF71" s="103"/>
    </row>
    <row r="72" spans="1:32" s="7" customFormat="1" ht="21.95" customHeight="1" x14ac:dyDescent="0.2">
      <c r="A72" s="2"/>
      <c r="B72" s="22">
        <v>60</v>
      </c>
      <c r="C72" s="189"/>
      <c r="D72" s="190"/>
      <c r="E72" s="22"/>
      <c r="F72" s="153">
        <f t="shared" si="5"/>
        <v>0</v>
      </c>
      <c r="G72" s="46"/>
      <c r="H72" s="173">
        <f t="shared" si="16"/>
        <v>0</v>
      </c>
      <c r="I72" s="174"/>
      <c r="J72" s="112"/>
      <c r="K72" s="113"/>
      <c r="L72" s="175"/>
      <c r="M72" s="175"/>
      <c r="N72" s="156">
        <f t="shared" si="0"/>
        <v>0</v>
      </c>
      <c r="O72" s="121" t="s">
        <v>103</v>
      </c>
      <c r="P72" s="159">
        <f>VLOOKUP(O72,EmissionFactors!$A$1:$B$9,2,FALSE)</f>
        <v>0</v>
      </c>
      <c r="Q72" s="49"/>
      <c r="R72" s="51"/>
      <c r="S72" s="51"/>
      <c r="T72" s="162">
        <f t="shared" si="7"/>
        <v>0</v>
      </c>
      <c r="U72" s="167">
        <f t="shared" si="14"/>
        <v>0</v>
      </c>
      <c r="V72" s="168" t="str">
        <f t="shared" si="17"/>
        <v xml:space="preserve"> </v>
      </c>
      <c r="W72" s="169" t="str">
        <f t="shared" si="18"/>
        <v xml:space="preserve">  </v>
      </c>
      <c r="X72" s="98"/>
      <c r="Y72" s="98"/>
      <c r="Z72" s="98"/>
      <c r="AA72" s="98"/>
      <c r="AB72" s="98"/>
      <c r="AC72" s="98"/>
      <c r="AD72" s="98"/>
      <c r="AE72" s="103"/>
      <c r="AF72" s="103"/>
    </row>
    <row r="73" spans="1:32" s="7" customFormat="1" ht="21.95" customHeight="1" x14ac:dyDescent="0.2">
      <c r="A73" s="2"/>
      <c r="B73" s="31">
        <v>61</v>
      </c>
      <c r="C73" s="189"/>
      <c r="D73" s="190"/>
      <c r="E73" s="22"/>
      <c r="F73" s="153">
        <f t="shared" si="5"/>
        <v>0</v>
      </c>
      <c r="G73" s="46"/>
      <c r="H73" s="173">
        <f t="shared" si="16"/>
        <v>0</v>
      </c>
      <c r="I73" s="174"/>
      <c r="J73" s="112"/>
      <c r="K73" s="113"/>
      <c r="L73" s="175"/>
      <c r="M73" s="175"/>
      <c r="N73" s="156">
        <f t="shared" si="0"/>
        <v>0</v>
      </c>
      <c r="O73" s="121" t="s">
        <v>103</v>
      </c>
      <c r="P73" s="159">
        <f>VLOOKUP(O73,EmissionFactors!$A$1:$B$9,2,FALSE)</f>
        <v>0</v>
      </c>
      <c r="Q73" s="49"/>
      <c r="R73" s="51"/>
      <c r="S73" s="51"/>
      <c r="T73" s="162">
        <f t="shared" si="7"/>
        <v>0</v>
      </c>
      <c r="U73" s="167">
        <f t="shared" si="14"/>
        <v>0</v>
      </c>
      <c r="V73" s="168" t="str">
        <f t="shared" si="17"/>
        <v xml:space="preserve"> </v>
      </c>
      <c r="W73" s="169" t="str">
        <f t="shared" si="18"/>
        <v xml:space="preserve">  </v>
      </c>
      <c r="X73" s="98"/>
      <c r="Y73" s="98"/>
      <c r="Z73" s="98"/>
      <c r="AA73" s="98"/>
      <c r="AB73" s="98"/>
      <c r="AC73" s="98"/>
      <c r="AD73" s="98"/>
      <c r="AE73" s="103"/>
      <c r="AF73" s="103"/>
    </row>
    <row r="74" spans="1:32" s="7" customFormat="1" ht="21.95" customHeight="1" x14ac:dyDescent="0.2">
      <c r="A74" s="2"/>
      <c r="B74" s="31">
        <v>62</v>
      </c>
      <c r="C74" s="189"/>
      <c r="D74" s="190"/>
      <c r="E74" s="22"/>
      <c r="F74" s="153">
        <f t="shared" si="5"/>
        <v>0</v>
      </c>
      <c r="G74" s="46"/>
      <c r="H74" s="173">
        <f t="shared" si="16"/>
        <v>0</v>
      </c>
      <c r="I74" s="174"/>
      <c r="J74" s="112"/>
      <c r="K74" s="113"/>
      <c r="L74" s="175"/>
      <c r="M74" s="175"/>
      <c r="N74" s="156">
        <f t="shared" si="0"/>
        <v>0</v>
      </c>
      <c r="O74" s="121" t="s">
        <v>103</v>
      </c>
      <c r="P74" s="159">
        <f>VLOOKUP(O74,EmissionFactors!$A$1:$B$9,2,FALSE)</f>
        <v>0</v>
      </c>
      <c r="Q74" s="49"/>
      <c r="R74" s="51"/>
      <c r="S74" s="51"/>
      <c r="T74" s="162">
        <f t="shared" si="7"/>
        <v>0</v>
      </c>
      <c r="U74" s="167">
        <f t="shared" si="14"/>
        <v>0</v>
      </c>
      <c r="V74" s="168" t="str">
        <f t="shared" si="17"/>
        <v xml:space="preserve"> </v>
      </c>
      <c r="W74" s="169" t="str">
        <f t="shared" si="18"/>
        <v xml:space="preserve">  </v>
      </c>
      <c r="X74" s="98"/>
      <c r="Y74" s="98"/>
      <c r="Z74" s="98"/>
      <c r="AA74" s="98"/>
      <c r="AB74" s="98"/>
      <c r="AC74" s="98"/>
      <c r="AD74" s="98"/>
      <c r="AE74" s="103"/>
      <c r="AF74" s="103"/>
    </row>
    <row r="75" spans="1:32" s="7" customFormat="1" ht="21.95" customHeight="1" x14ac:dyDescent="0.2">
      <c r="A75" s="2"/>
      <c r="B75" s="22">
        <v>63</v>
      </c>
      <c r="C75" s="189"/>
      <c r="D75" s="190"/>
      <c r="E75" s="22"/>
      <c r="F75" s="153">
        <f t="shared" si="5"/>
        <v>0</v>
      </c>
      <c r="G75" s="46"/>
      <c r="H75" s="173">
        <f t="shared" si="16"/>
        <v>0</v>
      </c>
      <c r="I75" s="174"/>
      <c r="J75" s="112"/>
      <c r="K75" s="113"/>
      <c r="L75" s="175"/>
      <c r="M75" s="175"/>
      <c r="N75" s="156">
        <f t="shared" si="0"/>
        <v>0</v>
      </c>
      <c r="O75" s="121" t="s">
        <v>103</v>
      </c>
      <c r="P75" s="159">
        <f>VLOOKUP(O75,EmissionFactors!$A$1:$B$9,2,FALSE)</f>
        <v>0</v>
      </c>
      <c r="Q75" s="49"/>
      <c r="R75" s="51"/>
      <c r="S75" s="51"/>
      <c r="T75" s="162">
        <f t="shared" si="7"/>
        <v>0</v>
      </c>
      <c r="U75" s="167">
        <f t="shared" si="14"/>
        <v>0</v>
      </c>
      <c r="V75" s="168" t="str">
        <f t="shared" si="17"/>
        <v xml:space="preserve"> </v>
      </c>
      <c r="W75" s="169" t="str">
        <f t="shared" si="18"/>
        <v xml:space="preserve">  </v>
      </c>
      <c r="X75" s="98"/>
      <c r="Y75" s="98"/>
      <c r="Z75" s="98"/>
      <c r="AA75" s="98"/>
      <c r="AB75" s="98"/>
      <c r="AC75" s="98"/>
      <c r="AD75" s="98"/>
      <c r="AE75" s="103"/>
      <c r="AF75" s="103"/>
    </row>
    <row r="76" spans="1:32" s="7" customFormat="1" ht="21.95" customHeight="1" x14ac:dyDescent="0.2">
      <c r="A76" s="2"/>
      <c r="B76" s="22">
        <v>64</v>
      </c>
      <c r="C76" s="189"/>
      <c r="D76" s="190"/>
      <c r="E76" s="22"/>
      <c r="F76" s="153">
        <f t="shared" si="5"/>
        <v>0</v>
      </c>
      <c r="G76" s="46"/>
      <c r="H76" s="173">
        <f t="shared" si="16"/>
        <v>0</v>
      </c>
      <c r="I76" s="174"/>
      <c r="J76" s="112"/>
      <c r="K76" s="113"/>
      <c r="L76" s="175"/>
      <c r="M76" s="175"/>
      <c r="N76" s="156">
        <f t="shared" si="0"/>
        <v>0</v>
      </c>
      <c r="O76" s="121" t="s">
        <v>103</v>
      </c>
      <c r="P76" s="159">
        <f>VLOOKUP(O76,EmissionFactors!$A$1:$B$9,2,FALSE)</f>
        <v>0</v>
      </c>
      <c r="Q76" s="49"/>
      <c r="R76" s="51"/>
      <c r="S76" s="51"/>
      <c r="T76" s="162">
        <f t="shared" si="7"/>
        <v>0</v>
      </c>
      <c r="U76" s="167">
        <f t="shared" si="14"/>
        <v>0</v>
      </c>
      <c r="V76" s="168" t="str">
        <f t="shared" si="17"/>
        <v xml:space="preserve"> </v>
      </c>
      <c r="W76" s="169" t="str">
        <f t="shared" si="18"/>
        <v xml:space="preserve">  </v>
      </c>
      <c r="X76" s="98"/>
      <c r="Y76" s="98"/>
      <c r="Z76" s="98"/>
      <c r="AA76" s="98"/>
      <c r="AB76" s="98"/>
      <c r="AC76" s="98"/>
      <c r="AD76" s="98"/>
      <c r="AE76" s="103"/>
      <c r="AF76" s="103"/>
    </row>
    <row r="77" spans="1:32" s="7" customFormat="1" ht="21.95" customHeight="1" x14ac:dyDescent="0.2">
      <c r="A77" s="2"/>
      <c r="B77" s="22">
        <v>65</v>
      </c>
      <c r="C77" s="189"/>
      <c r="D77" s="190"/>
      <c r="E77" s="22"/>
      <c r="F77" s="153">
        <f t="shared" si="5"/>
        <v>0</v>
      </c>
      <c r="G77" s="46"/>
      <c r="H77" s="173">
        <f t="shared" si="16"/>
        <v>0</v>
      </c>
      <c r="I77" s="174"/>
      <c r="J77" s="112"/>
      <c r="K77" s="113"/>
      <c r="L77" s="175"/>
      <c r="M77" s="175"/>
      <c r="N77" s="156">
        <f t="shared" si="0"/>
        <v>0</v>
      </c>
      <c r="O77" s="121" t="s">
        <v>103</v>
      </c>
      <c r="P77" s="159">
        <f>VLOOKUP(O77,EmissionFactors!$A$1:$B$9,2,FALSE)</f>
        <v>0</v>
      </c>
      <c r="Q77" s="49"/>
      <c r="R77" s="51"/>
      <c r="S77" s="51"/>
      <c r="T77" s="162">
        <f t="shared" si="7"/>
        <v>0</v>
      </c>
      <c r="U77" s="167">
        <f t="shared" si="14"/>
        <v>0</v>
      </c>
      <c r="V77" s="168" t="str">
        <f t="shared" si="17"/>
        <v xml:space="preserve"> </v>
      </c>
      <c r="W77" s="169" t="str">
        <f t="shared" si="18"/>
        <v xml:space="preserve">  </v>
      </c>
      <c r="X77" s="98"/>
      <c r="Y77" s="98"/>
      <c r="Z77" s="98"/>
      <c r="AA77" s="98"/>
      <c r="AB77" s="98"/>
      <c r="AC77" s="98"/>
      <c r="AD77" s="98"/>
      <c r="AE77" s="103"/>
      <c r="AF77" s="103"/>
    </row>
    <row r="78" spans="1:32" s="7" customFormat="1" ht="21.95" customHeight="1" x14ac:dyDescent="0.2">
      <c r="A78" s="2"/>
      <c r="B78" s="31">
        <v>66</v>
      </c>
      <c r="C78" s="189"/>
      <c r="D78" s="190"/>
      <c r="E78" s="22"/>
      <c r="F78" s="153">
        <f t="shared" ref="F78:F141" si="19">G77</f>
        <v>0</v>
      </c>
      <c r="G78" s="46"/>
      <c r="H78" s="173">
        <f t="shared" si="16"/>
        <v>0</v>
      </c>
      <c r="I78" s="174"/>
      <c r="J78" s="112"/>
      <c r="K78" s="113"/>
      <c r="L78" s="175"/>
      <c r="M78" s="175"/>
      <c r="N78" s="156">
        <f t="shared" si="0"/>
        <v>0</v>
      </c>
      <c r="O78" s="121" t="s">
        <v>103</v>
      </c>
      <c r="P78" s="159">
        <f>VLOOKUP(O78,EmissionFactors!$A$1:$B$9,2,FALSE)</f>
        <v>0</v>
      </c>
      <c r="Q78" s="49"/>
      <c r="R78" s="51"/>
      <c r="S78" s="51"/>
      <c r="T78" s="162">
        <f t="shared" si="7"/>
        <v>0</v>
      </c>
      <c r="U78" s="167">
        <f t="shared" si="14"/>
        <v>0</v>
      </c>
      <c r="V78" s="168" t="str">
        <f t="shared" si="17"/>
        <v xml:space="preserve"> </v>
      </c>
      <c r="W78" s="169" t="str">
        <f t="shared" si="18"/>
        <v xml:space="preserve">  </v>
      </c>
      <c r="X78" s="98"/>
      <c r="Y78" s="98"/>
      <c r="Z78" s="98"/>
      <c r="AA78" s="98"/>
      <c r="AB78" s="98"/>
      <c r="AC78" s="98"/>
      <c r="AD78" s="98"/>
      <c r="AE78" s="103"/>
      <c r="AF78" s="103"/>
    </row>
    <row r="79" spans="1:32" s="7" customFormat="1" ht="21.95" customHeight="1" x14ac:dyDescent="0.2">
      <c r="A79" s="2"/>
      <c r="B79" s="31">
        <v>67</v>
      </c>
      <c r="C79" s="189"/>
      <c r="D79" s="190"/>
      <c r="E79" s="22"/>
      <c r="F79" s="153">
        <f t="shared" si="19"/>
        <v>0</v>
      </c>
      <c r="G79" s="46"/>
      <c r="H79" s="173">
        <f t="shared" si="16"/>
        <v>0</v>
      </c>
      <c r="I79" s="174"/>
      <c r="J79" s="112"/>
      <c r="K79" s="113"/>
      <c r="L79" s="175"/>
      <c r="M79" s="175"/>
      <c r="N79" s="156">
        <f t="shared" si="0"/>
        <v>0</v>
      </c>
      <c r="O79" s="121" t="s">
        <v>103</v>
      </c>
      <c r="P79" s="159">
        <f>VLOOKUP(O79,EmissionFactors!$A$1:$B$9,2,FALSE)</f>
        <v>0</v>
      </c>
      <c r="Q79" s="49"/>
      <c r="R79" s="51"/>
      <c r="S79" s="51"/>
      <c r="T79" s="162">
        <f t="shared" si="7"/>
        <v>0</v>
      </c>
      <c r="U79" s="167">
        <f t="shared" ref="U79:U142" si="20">N79*P79</f>
        <v>0</v>
      </c>
      <c r="V79" s="168" t="str">
        <f t="shared" si="17"/>
        <v xml:space="preserve"> </v>
      </c>
      <c r="W79" s="169" t="str">
        <f t="shared" si="18"/>
        <v xml:space="preserve">  </v>
      </c>
      <c r="X79" s="98"/>
      <c r="Y79" s="98"/>
      <c r="Z79" s="98"/>
      <c r="AA79" s="98"/>
      <c r="AB79" s="98"/>
      <c r="AC79" s="98"/>
      <c r="AD79" s="98"/>
      <c r="AE79" s="103"/>
      <c r="AF79" s="103"/>
    </row>
    <row r="80" spans="1:32" s="7" customFormat="1" ht="21.95" customHeight="1" x14ac:dyDescent="0.2">
      <c r="A80" s="2"/>
      <c r="B80" s="31">
        <v>68</v>
      </c>
      <c r="C80" s="189"/>
      <c r="D80" s="190"/>
      <c r="E80" s="22"/>
      <c r="F80" s="153">
        <f t="shared" si="19"/>
        <v>0</v>
      </c>
      <c r="G80" s="46"/>
      <c r="H80" s="173">
        <f t="shared" si="16"/>
        <v>0</v>
      </c>
      <c r="I80" s="174"/>
      <c r="J80" s="112"/>
      <c r="K80" s="113"/>
      <c r="L80" s="175"/>
      <c r="M80" s="175"/>
      <c r="N80" s="156">
        <f t="shared" si="0"/>
        <v>0</v>
      </c>
      <c r="O80" s="121" t="s">
        <v>103</v>
      </c>
      <c r="P80" s="159">
        <f>VLOOKUP(O80,EmissionFactors!$A$1:$B$9,2,FALSE)</f>
        <v>0</v>
      </c>
      <c r="Q80" s="49"/>
      <c r="R80" s="51"/>
      <c r="S80" s="51"/>
      <c r="T80" s="162">
        <f t="shared" si="7"/>
        <v>0</v>
      </c>
      <c r="U80" s="167">
        <f t="shared" si="20"/>
        <v>0</v>
      </c>
      <c r="V80" s="168" t="str">
        <f t="shared" si="17"/>
        <v xml:space="preserve"> </v>
      </c>
      <c r="W80" s="169" t="str">
        <f t="shared" si="18"/>
        <v xml:space="preserve">  </v>
      </c>
      <c r="X80" s="98"/>
      <c r="Y80" s="98"/>
      <c r="Z80" s="98"/>
      <c r="AA80" s="98"/>
      <c r="AB80" s="98"/>
      <c r="AC80" s="98"/>
      <c r="AD80" s="98"/>
      <c r="AE80" s="103"/>
      <c r="AF80" s="103"/>
    </row>
    <row r="81" spans="1:32" s="7" customFormat="1" ht="21.95" customHeight="1" x14ac:dyDescent="0.2">
      <c r="A81" s="2"/>
      <c r="B81" s="22">
        <v>69</v>
      </c>
      <c r="C81" s="189"/>
      <c r="D81" s="190"/>
      <c r="E81" s="22"/>
      <c r="F81" s="153">
        <f t="shared" si="19"/>
        <v>0</v>
      </c>
      <c r="G81" s="46"/>
      <c r="H81" s="173">
        <f t="shared" si="16"/>
        <v>0</v>
      </c>
      <c r="I81" s="174"/>
      <c r="J81" s="112"/>
      <c r="K81" s="113"/>
      <c r="L81" s="175"/>
      <c r="M81" s="175"/>
      <c r="N81" s="156">
        <f t="shared" si="0"/>
        <v>0</v>
      </c>
      <c r="O81" s="121" t="s">
        <v>103</v>
      </c>
      <c r="P81" s="159">
        <f>VLOOKUP(O81,EmissionFactors!$A$1:$B$9,2,FALSE)</f>
        <v>0</v>
      </c>
      <c r="Q81" s="49"/>
      <c r="R81" s="51"/>
      <c r="S81" s="51"/>
      <c r="T81" s="162">
        <f t="shared" si="7"/>
        <v>0</v>
      </c>
      <c r="U81" s="167">
        <f t="shared" si="20"/>
        <v>0</v>
      </c>
      <c r="V81" s="168" t="str">
        <f t="shared" si="17"/>
        <v xml:space="preserve"> </v>
      </c>
      <c r="W81" s="169" t="str">
        <f t="shared" si="18"/>
        <v xml:space="preserve">  </v>
      </c>
      <c r="X81" s="98"/>
      <c r="Y81" s="98"/>
      <c r="Z81" s="98"/>
      <c r="AA81" s="98"/>
      <c r="AB81" s="98"/>
      <c r="AC81" s="98"/>
      <c r="AD81" s="98"/>
      <c r="AE81" s="103"/>
      <c r="AF81" s="103"/>
    </row>
    <row r="82" spans="1:32" s="7" customFormat="1" ht="21.95" customHeight="1" x14ac:dyDescent="0.2">
      <c r="A82" s="2"/>
      <c r="B82" s="22">
        <v>70</v>
      </c>
      <c r="C82" s="189"/>
      <c r="D82" s="190"/>
      <c r="E82" s="22"/>
      <c r="F82" s="153">
        <f t="shared" si="19"/>
        <v>0</v>
      </c>
      <c r="G82" s="46"/>
      <c r="H82" s="173">
        <f t="shared" si="16"/>
        <v>0</v>
      </c>
      <c r="I82" s="174"/>
      <c r="J82" s="112"/>
      <c r="K82" s="113"/>
      <c r="L82" s="175"/>
      <c r="M82" s="175"/>
      <c r="N82" s="156">
        <f t="shared" si="0"/>
        <v>0</v>
      </c>
      <c r="O82" s="121" t="s">
        <v>103</v>
      </c>
      <c r="P82" s="159">
        <f>VLOOKUP(O82,EmissionFactors!$A$1:$B$9,2,FALSE)</f>
        <v>0</v>
      </c>
      <c r="Q82" s="49"/>
      <c r="R82" s="51"/>
      <c r="S82" s="51"/>
      <c r="T82" s="162">
        <f t="shared" si="7"/>
        <v>0</v>
      </c>
      <c r="U82" s="167">
        <f t="shared" si="20"/>
        <v>0</v>
      </c>
      <c r="V82" s="168" t="str">
        <f t="shared" si="17"/>
        <v xml:space="preserve"> </v>
      </c>
      <c r="W82" s="169" t="str">
        <f t="shared" si="18"/>
        <v xml:space="preserve">  </v>
      </c>
      <c r="X82" s="98"/>
      <c r="Y82" s="98"/>
      <c r="Z82" s="98"/>
      <c r="AA82" s="98"/>
      <c r="AB82" s="98"/>
      <c r="AC82" s="98"/>
      <c r="AD82" s="98"/>
      <c r="AE82" s="103"/>
      <c r="AF82" s="103"/>
    </row>
    <row r="83" spans="1:32" s="7" customFormat="1" ht="21.95" customHeight="1" x14ac:dyDescent="0.2">
      <c r="A83" s="2"/>
      <c r="B83" s="22">
        <v>71</v>
      </c>
      <c r="C83" s="189"/>
      <c r="D83" s="190"/>
      <c r="E83" s="22"/>
      <c r="F83" s="153">
        <f t="shared" si="19"/>
        <v>0</v>
      </c>
      <c r="G83" s="46"/>
      <c r="H83" s="173">
        <f t="shared" si="16"/>
        <v>0</v>
      </c>
      <c r="I83" s="174"/>
      <c r="J83" s="112"/>
      <c r="K83" s="113"/>
      <c r="L83" s="175"/>
      <c r="M83" s="175"/>
      <c r="N83" s="156">
        <f t="shared" si="0"/>
        <v>0</v>
      </c>
      <c r="O83" s="121" t="s">
        <v>103</v>
      </c>
      <c r="P83" s="159">
        <f>VLOOKUP(O83,EmissionFactors!$A$1:$B$9,2,FALSE)</f>
        <v>0</v>
      </c>
      <c r="Q83" s="49"/>
      <c r="R83" s="51"/>
      <c r="S83" s="51"/>
      <c r="T83" s="162">
        <f t="shared" si="7"/>
        <v>0</v>
      </c>
      <c r="U83" s="167">
        <f t="shared" si="20"/>
        <v>0</v>
      </c>
      <c r="V83" s="168" t="str">
        <f t="shared" si="17"/>
        <v xml:space="preserve"> </v>
      </c>
      <c r="W83" s="169" t="str">
        <f t="shared" si="18"/>
        <v xml:space="preserve">  </v>
      </c>
      <c r="X83" s="98"/>
      <c r="Y83" s="98"/>
      <c r="Z83" s="98"/>
      <c r="AA83" s="98"/>
      <c r="AB83" s="98"/>
      <c r="AC83" s="98"/>
      <c r="AD83" s="98"/>
      <c r="AE83" s="103"/>
      <c r="AF83" s="103"/>
    </row>
    <row r="84" spans="1:32" s="7" customFormat="1" ht="21.95" customHeight="1" x14ac:dyDescent="0.2">
      <c r="A84" s="2"/>
      <c r="B84" s="31">
        <v>72</v>
      </c>
      <c r="C84" s="189"/>
      <c r="D84" s="190"/>
      <c r="E84" s="22"/>
      <c r="F84" s="153">
        <f t="shared" si="19"/>
        <v>0</v>
      </c>
      <c r="G84" s="46"/>
      <c r="H84" s="173">
        <f t="shared" si="16"/>
        <v>0</v>
      </c>
      <c r="I84" s="174"/>
      <c r="J84" s="112"/>
      <c r="K84" s="113"/>
      <c r="L84" s="175"/>
      <c r="M84" s="175"/>
      <c r="N84" s="156">
        <f t="shared" si="0"/>
        <v>0</v>
      </c>
      <c r="O84" s="121" t="s">
        <v>103</v>
      </c>
      <c r="P84" s="159">
        <f>VLOOKUP(O84,EmissionFactors!$A$1:$B$9,2,FALSE)</f>
        <v>0</v>
      </c>
      <c r="Q84" s="49"/>
      <c r="R84" s="51"/>
      <c r="S84" s="51"/>
      <c r="T84" s="162">
        <f t="shared" si="7"/>
        <v>0</v>
      </c>
      <c r="U84" s="167">
        <f t="shared" si="20"/>
        <v>0</v>
      </c>
      <c r="V84" s="168" t="str">
        <f t="shared" si="17"/>
        <v xml:space="preserve"> </v>
      </c>
      <c r="W84" s="169" t="str">
        <f t="shared" si="18"/>
        <v xml:space="preserve">  </v>
      </c>
      <c r="X84" s="98"/>
      <c r="Y84" s="98"/>
      <c r="Z84" s="98"/>
      <c r="AA84" s="98"/>
      <c r="AB84" s="98"/>
      <c r="AC84" s="98"/>
      <c r="AD84" s="98"/>
      <c r="AE84" s="103"/>
      <c r="AF84" s="103"/>
    </row>
    <row r="85" spans="1:32" s="7" customFormat="1" ht="21.95" customHeight="1" x14ac:dyDescent="0.2">
      <c r="A85" s="2"/>
      <c r="B85" s="31">
        <v>73</v>
      </c>
      <c r="C85" s="189"/>
      <c r="D85" s="190"/>
      <c r="E85" s="22"/>
      <c r="F85" s="153">
        <f t="shared" si="19"/>
        <v>0</v>
      </c>
      <c r="G85" s="46"/>
      <c r="H85" s="173">
        <f t="shared" ref="H85:H148" si="21">L84</f>
        <v>0</v>
      </c>
      <c r="I85" s="174"/>
      <c r="J85" s="112"/>
      <c r="K85" s="113"/>
      <c r="L85" s="175"/>
      <c r="M85" s="175"/>
      <c r="N85" s="156">
        <f t="shared" si="0"/>
        <v>0</v>
      </c>
      <c r="O85" s="121" t="s">
        <v>103</v>
      </c>
      <c r="P85" s="159">
        <f>VLOOKUP(O85,EmissionFactors!$A$1:$B$9,2,FALSE)</f>
        <v>0</v>
      </c>
      <c r="Q85" s="49"/>
      <c r="R85" s="51"/>
      <c r="S85" s="51"/>
      <c r="T85" s="162">
        <f t="shared" si="7"/>
        <v>0</v>
      </c>
      <c r="U85" s="167">
        <f t="shared" si="20"/>
        <v>0</v>
      </c>
      <c r="V85" s="168" t="str">
        <f t="shared" si="17"/>
        <v xml:space="preserve"> </v>
      </c>
      <c r="W85" s="169" t="str">
        <f t="shared" si="18"/>
        <v xml:space="preserve">  </v>
      </c>
      <c r="X85" s="98"/>
      <c r="Y85" s="98"/>
      <c r="Z85" s="98"/>
      <c r="AA85" s="98"/>
      <c r="AB85" s="98"/>
      <c r="AC85" s="98"/>
      <c r="AD85" s="98"/>
      <c r="AE85" s="103"/>
      <c r="AF85" s="103"/>
    </row>
    <row r="86" spans="1:32" s="7" customFormat="1" ht="21.95" customHeight="1" x14ac:dyDescent="0.2">
      <c r="A86" s="2"/>
      <c r="B86" s="22">
        <v>74</v>
      </c>
      <c r="C86" s="189"/>
      <c r="D86" s="190"/>
      <c r="E86" s="22"/>
      <c r="F86" s="153">
        <f t="shared" si="19"/>
        <v>0</v>
      </c>
      <c r="G86" s="46"/>
      <c r="H86" s="173">
        <f t="shared" si="21"/>
        <v>0</v>
      </c>
      <c r="I86" s="174"/>
      <c r="J86" s="112"/>
      <c r="K86" s="113"/>
      <c r="L86" s="175"/>
      <c r="M86" s="175"/>
      <c r="N86" s="156">
        <f t="shared" si="0"/>
        <v>0</v>
      </c>
      <c r="O86" s="121" t="s">
        <v>103</v>
      </c>
      <c r="P86" s="159">
        <f>VLOOKUP(O86,EmissionFactors!$A$1:$B$9,2,FALSE)</f>
        <v>0</v>
      </c>
      <c r="Q86" s="49"/>
      <c r="R86" s="51"/>
      <c r="S86" s="51"/>
      <c r="T86" s="162">
        <f t="shared" si="7"/>
        <v>0</v>
      </c>
      <c r="U86" s="167">
        <f t="shared" si="20"/>
        <v>0</v>
      </c>
      <c r="V86" s="168" t="str">
        <f t="shared" si="17"/>
        <v xml:space="preserve"> </v>
      </c>
      <c r="W86" s="169" t="str">
        <f t="shared" si="18"/>
        <v xml:space="preserve">  </v>
      </c>
      <c r="X86" s="98"/>
      <c r="Y86" s="98"/>
      <c r="Z86" s="98"/>
      <c r="AA86" s="98"/>
      <c r="AB86" s="98"/>
      <c r="AC86" s="98"/>
      <c r="AD86" s="98"/>
      <c r="AE86" s="103"/>
      <c r="AF86" s="103"/>
    </row>
    <row r="87" spans="1:32" s="7" customFormat="1" ht="21.95" customHeight="1" x14ac:dyDescent="0.2">
      <c r="A87" s="2"/>
      <c r="B87" s="22">
        <v>75</v>
      </c>
      <c r="C87" s="189"/>
      <c r="D87" s="190"/>
      <c r="E87" s="22"/>
      <c r="F87" s="153">
        <f t="shared" si="19"/>
        <v>0</v>
      </c>
      <c r="G87" s="46"/>
      <c r="H87" s="173">
        <f t="shared" si="21"/>
        <v>0</v>
      </c>
      <c r="I87" s="174"/>
      <c r="J87" s="112"/>
      <c r="K87" s="113"/>
      <c r="L87" s="175"/>
      <c r="M87" s="175"/>
      <c r="N87" s="156">
        <f t="shared" si="0"/>
        <v>0</v>
      </c>
      <c r="O87" s="121" t="s">
        <v>103</v>
      </c>
      <c r="P87" s="159">
        <f>VLOOKUP(O87,EmissionFactors!$A$1:$B$9,2,FALSE)</f>
        <v>0</v>
      </c>
      <c r="Q87" s="49"/>
      <c r="R87" s="51"/>
      <c r="S87" s="51"/>
      <c r="T87" s="162">
        <f t="shared" si="7"/>
        <v>0</v>
      </c>
      <c r="U87" s="167">
        <f t="shared" si="20"/>
        <v>0</v>
      </c>
      <c r="V87" s="168" t="str">
        <f t="shared" si="17"/>
        <v xml:space="preserve"> </v>
      </c>
      <c r="W87" s="169" t="str">
        <f t="shared" si="18"/>
        <v xml:space="preserve">  </v>
      </c>
      <c r="X87" s="98"/>
      <c r="Y87" s="98"/>
      <c r="Z87" s="98"/>
      <c r="AA87" s="98"/>
      <c r="AB87" s="98"/>
      <c r="AC87" s="98"/>
      <c r="AD87" s="98"/>
      <c r="AE87" s="103"/>
      <c r="AF87" s="103"/>
    </row>
    <row r="88" spans="1:32" s="7" customFormat="1" ht="21.95" customHeight="1" x14ac:dyDescent="0.2">
      <c r="A88" s="2"/>
      <c r="B88" s="22">
        <v>76</v>
      </c>
      <c r="C88" s="189"/>
      <c r="D88" s="190"/>
      <c r="E88" s="22"/>
      <c r="F88" s="153">
        <f t="shared" si="19"/>
        <v>0</v>
      </c>
      <c r="G88" s="46"/>
      <c r="H88" s="173">
        <f t="shared" si="21"/>
        <v>0</v>
      </c>
      <c r="I88" s="174"/>
      <c r="J88" s="112"/>
      <c r="K88" s="113"/>
      <c r="L88" s="175"/>
      <c r="M88" s="175"/>
      <c r="N88" s="156">
        <f t="shared" si="0"/>
        <v>0</v>
      </c>
      <c r="O88" s="121" t="s">
        <v>103</v>
      </c>
      <c r="P88" s="159">
        <f>VLOOKUP(O88,EmissionFactors!$A$1:$B$9,2,FALSE)</f>
        <v>0</v>
      </c>
      <c r="Q88" s="49"/>
      <c r="R88" s="51"/>
      <c r="S88" s="51"/>
      <c r="T88" s="162">
        <f t="shared" si="7"/>
        <v>0</v>
      </c>
      <c r="U88" s="167">
        <f t="shared" si="20"/>
        <v>0</v>
      </c>
      <c r="V88" s="168" t="str">
        <f t="shared" si="17"/>
        <v xml:space="preserve"> </v>
      </c>
      <c r="W88" s="169" t="str">
        <f t="shared" si="18"/>
        <v xml:space="preserve">  </v>
      </c>
      <c r="X88" s="98"/>
      <c r="Y88" s="98"/>
      <c r="Z88" s="98"/>
      <c r="AA88" s="98"/>
      <c r="AB88" s="98"/>
      <c r="AC88" s="98"/>
      <c r="AD88" s="98"/>
      <c r="AE88" s="103"/>
      <c r="AF88" s="103"/>
    </row>
    <row r="89" spans="1:32" s="7" customFormat="1" ht="21.95" customHeight="1" x14ac:dyDescent="0.2">
      <c r="A89" s="2"/>
      <c r="B89" s="31">
        <v>77</v>
      </c>
      <c r="C89" s="189"/>
      <c r="D89" s="190"/>
      <c r="E89" s="22"/>
      <c r="F89" s="153">
        <f t="shared" si="19"/>
        <v>0</v>
      </c>
      <c r="G89" s="46"/>
      <c r="H89" s="173">
        <f t="shared" si="21"/>
        <v>0</v>
      </c>
      <c r="I89" s="174"/>
      <c r="J89" s="112"/>
      <c r="K89" s="113"/>
      <c r="L89" s="175"/>
      <c r="M89" s="175"/>
      <c r="N89" s="156">
        <f t="shared" si="0"/>
        <v>0</v>
      </c>
      <c r="O89" s="121" t="s">
        <v>103</v>
      </c>
      <c r="P89" s="159">
        <f>VLOOKUP(O89,EmissionFactors!$A$1:$B$9,2,FALSE)</f>
        <v>0</v>
      </c>
      <c r="Q89" s="49"/>
      <c r="R89" s="51"/>
      <c r="S89" s="51"/>
      <c r="T89" s="162">
        <f t="shared" si="7"/>
        <v>0</v>
      </c>
      <c r="U89" s="167">
        <f t="shared" si="20"/>
        <v>0</v>
      </c>
      <c r="V89" s="168" t="str">
        <f t="shared" si="17"/>
        <v xml:space="preserve"> </v>
      </c>
      <c r="W89" s="169" t="str">
        <f t="shared" si="18"/>
        <v xml:space="preserve">  </v>
      </c>
      <c r="X89" s="98"/>
      <c r="Y89" s="98"/>
      <c r="Z89" s="98"/>
      <c r="AA89" s="98"/>
      <c r="AB89" s="98"/>
      <c r="AC89" s="98"/>
      <c r="AD89" s="98"/>
      <c r="AE89" s="103"/>
      <c r="AF89" s="103"/>
    </row>
    <row r="90" spans="1:32" s="7" customFormat="1" ht="21.95" customHeight="1" x14ac:dyDescent="0.2">
      <c r="A90" s="2"/>
      <c r="B90" s="31">
        <v>78</v>
      </c>
      <c r="C90" s="189"/>
      <c r="D90" s="190"/>
      <c r="E90" s="22"/>
      <c r="F90" s="153">
        <f t="shared" si="19"/>
        <v>0</v>
      </c>
      <c r="G90" s="46"/>
      <c r="H90" s="173">
        <f t="shared" si="21"/>
        <v>0</v>
      </c>
      <c r="I90" s="174"/>
      <c r="J90" s="112"/>
      <c r="K90" s="113"/>
      <c r="L90" s="175"/>
      <c r="M90" s="175"/>
      <c r="N90" s="156">
        <f t="shared" si="0"/>
        <v>0</v>
      </c>
      <c r="O90" s="121" t="s">
        <v>103</v>
      </c>
      <c r="P90" s="159">
        <f>VLOOKUP(O90,EmissionFactors!$A$1:$B$9,2,FALSE)</f>
        <v>0</v>
      </c>
      <c r="Q90" s="49"/>
      <c r="R90" s="51"/>
      <c r="S90" s="51"/>
      <c r="T90" s="162">
        <f t="shared" si="7"/>
        <v>0</v>
      </c>
      <c r="U90" s="167">
        <f t="shared" si="20"/>
        <v>0</v>
      </c>
      <c r="V90" s="168" t="str">
        <f t="shared" si="17"/>
        <v xml:space="preserve"> </v>
      </c>
      <c r="W90" s="169" t="str">
        <f t="shared" si="18"/>
        <v xml:space="preserve">  </v>
      </c>
      <c r="X90" s="98"/>
      <c r="Y90" s="98"/>
      <c r="Z90" s="98"/>
      <c r="AA90" s="98"/>
      <c r="AB90" s="98"/>
      <c r="AC90" s="98"/>
      <c r="AD90" s="98"/>
      <c r="AE90" s="103"/>
      <c r="AF90" s="103"/>
    </row>
    <row r="91" spans="1:32" s="7" customFormat="1" ht="21.95" customHeight="1" x14ac:dyDescent="0.2">
      <c r="A91" s="2"/>
      <c r="B91" s="31">
        <v>79</v>
      </c>
      <c r="C91" s="189"/>
      <c r="D91" s="190"/>
      <c r="E91" s="22"/>
      <c r="F91" s="153">
        <f t="shared" si="19"/>
        <v>0</v>
      </c>
      <c r="G91" s="46"/>
      <c r="H91" s="173">
        <f t="shared" si="21"/>
        <v>0</v>
      </c>
      <c r="I91" s="174"/>
      <c r="J91" s="112"/>
      <c r="K91" s="113"/>
      <c r="L91" s="175"/>
      <c r="M91" s="175"/>
      <c r="N91" s="156">
        <f t="shared" si="0"/>
        <v>0</v>
      </c>
      <c r="O91" s="121" t="s">
        <v>103</v>
      </c>
      <c r="P91" s="159">
        <f>VLOOKUP(O91,EmissionFactors!$A$1:$B$9,2,FALSE)</f>
        <v>0</v>
      </c>
      <c r="Q91" s="49"/>
      <c r="R91" s="51"/>
      <c r="S91" s="51"/>
      <c r="T91" s="162">
        <f t="shared" si="7"/>
        <v>0</v>
      </c>
      <c r="U91" s="167">
        <f t="shared" si="20"/>
        <v>0</v>
      </c>
      <c r="V91" s="168" t="str">
        <f t="shared" si="17"/>
        <v xml:space="preserve"> </v>
      </c>
      <c r="W91" s="169" t="str">
        <f t="shared" si="18"/>
        <v xml:space="preserve">  </v>
      </c>
      <c r="X91" s="98"/>
      <c r="Y91" s="98"/>
      <c r="Z91" s="98"/>
      <c r="AA91" s="98"/>
      <c r="AB91" s="98"/>
      <c r="AC91" s="98"/>
      <c r="AD91" s="98"/>
      <c r="AE91" s="103"/>
      <c r="AF91" s="103"/>
    </row>
    <row r="92" spans="1:32" s="7" customFormat="1" ht="21.95" customHeight="1" x14ac:dyDescent="0.2">
      <c r="A92" s="2"/>
      <c r="B92" s="22">
        <v>80</v>
      </c>
      <c r="C92" s="189"/>
      <c r="D92" s="190"/>
      <c r="E92" s="22"/>
      <c r="F92" s="153">
        <f t="shared" si="19"/>
        <v>0</v>
      </c>
      <c r="G92" s="46"/>
      <c r="H92" s="173">
        <f t="shared" si="21"/>
        <v>0</v>
      </c>
      <c r="I92" s="174"/>
      <c r="J92" s="112"/>
      <c r="K92" s="113"/>
      <c r="L92" s="175"/>
      <c r="M92" s="175"/>
      <c r="N92" s="156">
        <f t="shared" si="0"/>
        <v>0</v>
      </c>
      <c r="O92" s="121" t="s">
        <v>103</v>
      </c>
      <c r="P92" s="159">
        <f>VLOOKUP(O92,EmissionFactors!$A$1:$B$9,2,FALSE)</f>
        <v>0</v>
      </c>
      <c r="Q92" s="49"/>
      <c r="R92" s="51"/>
      <c r="S92" s="51"/>
      <c r="T92" s="162">
        <f t="shared" si="7"/>
        <v>0</v>
      </c>
      <c r="U92" s="167">
        <f t="shared" si="20"/>
        <v>0</v>
      </c>
      <c r="V92" s="168" t="str">
        <f t="shared" si="17"/>
        <v xml:space="preserve"> </v>
      </c>
      <c r="W92" s="169" t="str">
        <f t="shared" si="18"/>
        <v xml:space="preserve">  </v>
      </c>
      <c r="X92" s="98"/>
      <c r="Y92" s="98"/>
      <c r="Z92" s="98"/>
      <c r="AA92" s="98"/>
      <c r="AB92" s="98"/>
      <c r="AC92" s="98"/>
      <c r="AD92" s="98"/>
      <c r="AE92" s="103"/>
      <c r="AF92" s="103"/>
    </row>
    <row r="93" spans="1:32" s="7" customFormat="1" ht="21.95" customHeight="1" x14ac:dyDescent="0.2">
      <c r="A93" s="2"/>
      <c r="B93" s="22">
        <v>81</v>
      </c>
      <c r="C93" s="189"/>
      <c r="D93" s="190"/>
      <c r="E93" s="22"/>
      <c r="F93" s="153">
        <f t="shared" si="19"/>
        <v>0</v>
      </c>
      <c r="G93" s="46"/>
      <c r="H93" s="173">
        <f t="shared" si="21"/>
        <v>0</v>
      </c>
      <c r="I93" s="174"/>
      <c r="J93" s="112"/>
      <c r="K93" s="113"/>
      <c r="L93" s="175"/>
      <c r="M93" s="175"/>
      <c r="N93" s="156">
        <f t="shared" si="0"/>
        <v>0</v>
      </c>
      <c r="O93" s="121" t="s">
        <v>103</v>
      </c>
      <c r="P93" s="159">
        <f>VLOOKUP(O93,EmissionFactors!$A$1:$B$9,2,FALSE)</f>
        <v>0</v>
      </c>
      <c r="Q93" s="49"/>
      <c r="R93" s="51"/>
      <c r="S93" s="51"/>
      <c r="T93" s="162">
        <f t="shared" si="7"/>
        <v>0</v>
      </c>
      <c r="U93" s="167">
        <f t="shared" si="20"/>
        <v>0</v>
      </c>
      <c r="V93" s="168" t="str">
        <f t="shared" si="17"/>
        <v xml:space="preserve"> </v>
      </c>
      <c r="W93" s="169" t="str">
        <f t="shared" si="18"/>
        <v xml:space="preserve">  </v>
      </c>
      <c r="X93" s="98"/>
      <c r="Y93" s="98"/>
      <c r="Z93" s="98"/>
      <c r="AA93" s="98"/>
      <c r="AB93" s="98"/>
      <c r="AC93" s="98"/>
      <c r="AD93" s="98"/>
      <c r="AE93" s="103"/>
      <c r="AF93" s="103"/>
    </row>
    <row r="94" spans="1:32" s="7" customFormat="1" ht="21.95" customHeight="1" x14ac:dyDescent="0.2">
      <c r="A94" s="2"/>
      <c r="B94" s="22">
        <v>82</v>
      </c>
      <c r="C94" s="189"/>
      <c r="D94" s="190"/>
      <c r="E94" s="22"/>
      <c r="F94" s="153">
        <f t="shared" si="19"/>
        <v>0</v>
      </c>
      <c r="G94" s="46"/>
      <c r="H94" s="173">
        <f t="shared" si="21"/>
        <v>0</v>
      </c>
      <c r="I94" s="174"/>
      <c r="J94" s="112"/>
      <c r="K94" s="113"/>
      <c r="L94" s="175"/>
      <c r="M94" s="175"/>
      <c r="N94" s="156">
        <f t="shared" si="0"/>
        <v>0</v>
      </c>
      <c r="O94" s="121" t="s">
        <v>103</v>
      </c>
      <c r="P94" s="159">
        <f>VLOOKUP(O94,EmissionFactors!$A$1:$B$9,2,FALSE)</f>
        <v>0</v>
      </c>
      <c r="Q94" s="49"/>
      <c r="R94" s="51"/>
      <c r="S94" s="51"/>
      <c r="T94" s="162">
        <f t="shared" si="7"/>
        <v>0</v>
      </c>
      <c r="U94" s="167">
        <f t="shared" si="20"/>
        <v>0</v>
      </c>
      <c r="V94" s="168" t="str">
        <f t="shared" si="17"/>
        <v xml:space="preserve"> </v>
      </c>
      <c r="W94" s="169" t="str">
        <f t="shared" si="18"/>
        <v xml:space="preserve">  </v>
      </c>
      <c r="X94" s="98"/>
      <c r="Y94" s="98"/>
      <c r="Z94" s="98"/>
      <c r="AA94" s="98"/>
      <c r="AB94" s="98"/>
      <c r="AC94" s="98"/>
      <c r="AD94" s="98"/>
      <c r="AE94" s="103"/>
      <c r="AF94" s="103"/>
    </row>
    <row r="95" spans="1:32" s="7" customFormat="1" ht="21.95" customHeight="1" x14ac:dyDescent="0.2">
      <c r="A95" s="2"/>
      <c r="B95" s="31">
        <v>83</v>
      </c>
      <c r="C95" s="189"/>
      <c r="D95" s="190"/>
      <c r="E95" s="22"/>
      <c r="F95" s="153">
        <f t="shared" si="19"/>
        <v>0</v>
      </c>
      <c r="G95" s="46"/>
      <c r="H95" s="173">
        <f t="shared" si="21"/>
        <v>0</v>
      </c>
      <c r="I95" s="174"/>
      <c r="J95" s="112"/>
      <c r="K95" s="113"/>
      <c r="L95" s="175"/>
      <c r="M95" s="175"/>
      <c r="N95" s="156">
        <f t="shared" si="0"/>
        <v>0</v>
      </c>
      <c r="O95" s="121" t="s">
        <v>103</v>
      </c>
      <c r="P95" s="159">
        <f>VLOOKUP(O95,EmissionFactors!$A$1:$B$9,2,FALSE)</f>
        <v>0</v>
      </c>
      <c r="Q95" s="49"/>
      <c r="R95" s="51"/>
      <c r="S95" s="51"/>
      <c r="T95" s="162">
        <f t="shared" si="7"/>
        <v>0</v>
      </c>
      <c r="U95" s="167">
        <f t="shared" si="20"/>
        <v>0</v>
      </c>
      <c r="V95" s="168" t="str">
        <f t="shared" si="17"/>
        <v xml:space="preserve"> </v>
      </c>
      <c r="W95" s="169" t="str">
        <f t="shared" si="18"/>
        <v xml:space="preserve">  </v>
      </c>
      <c r="X95" s="98"/>
      <c r="Y95" s="98"/>
      <c r="Z95" s="98"/>
      <c r="AA95" s="98"/>
      <c r="AB95" s="98"/>
      <c r="AC95" s="98"/>
      <c r="AD95" s="98"/>
      <c r="AE95" s="103"/>
      <c r="AF95" s="103"/>
    </row>
    <row r="96" spans="1:32" s="7" customFormat="1" ht="21.95" customHeight="1" x14ac:dyDescent="0.2">
      <c r="A96" s="2"/>
      <c r="B96" s="31">
        <v>84</v>
      </c>
      <c r="C96" s="189"/>
      <c r="D96" s="190"/>
      <c r="E96" s="22"/>
      <c r="F96" s="153">
        <f t="shared" si="19"/>
        <v>0</v>
      </c>
      <c r="G96" s="46"/>
      <c r="H96" s="173">
        <f t="shared" si="21"/>
        <v>0</v>
      </c>
      <c r="I96" s="174"/>
      <c r="J96" s="112"/>
      <c r="K96" s="113"/>
      <c r="L96" s="175"/>
      <c r="M96" s="175"/>
      <c r="N96" s="156">
        <f t="shared" si="0"/>
        <v>0</v>
      </c>
      <c r="O96" s="121" t="s">
        <v>103</v>
      </c>
      <c r="P96" s="159">
        <f>VLOOKUP(O96,EmissionFactors!$A$1:$B$9,2,FALSE)</f>
        <v>0</v>
      </c>
      <c r="Q96" s="49"/>
      <c r="R96" s="51"/>
      <c r="S96" s="51"/>
      <c r="T96" s="162">
        <f t="shared" si="7"/>
        <v>0</v>
      </c>
      <c r="U96" s="167">
        <f t="shared" si="20"/>
        <v>0</v>
      </c>
      <c r="V96" s="168" t="str">
        <f t="shared" si="17"/>
        <v xml:space="preserve"> </v>
      </c>
      <c r="W96" s="169" t="str">
        <f t="shared" si="18"/>
        <v xml:space="preserve">  </v>
      </c>
      <c r="X96" s="98"/>
      <c r="Y96" s="98"/>
      <c r="Z96" s="98"/>
      <c r="AA96" s="98"/>
      <c r="AB96" s="98"/>
      <c r="AC96" s="98"/>
      <c r="AD96" s="98"/>
      <c r="AE96" s="103"/>
      <c r="AF96" s="103"/>
    </row>
    <row r="97" spans="1:32" s="7" customFormat="1" ht="21.95" customHeight="1" x14ac:dyDescent="0.2">
      <c r="A97" s="2"/>
      <c r="B97" s="22">
        <v>85</v>
      </c>
      <c r="C97" s="189"/>
      <c r="D97" s="190"/>
      <c r="E97" s="22"/>
      <c r="F97" s="153">
        <f t="shared" si="19"/>
        <v>0</v>
      </c>
      <c r="G97" s="46"/>
      <c r="H97" s="173">
        <f t="shared" si="21"/>
        <v>0</v>
      </c>
      <c r="I97" s="174"/>
      <c r="J97" s="112"/>
      <c r="K97" s="113"/>
      <c r="L97" s="175"/>
      <c r="M97" s="175"/>
      <c r="N97" s="156">
        <f t="shared" si="0"/>
        <v>0</v>
      </c>
      <c r="O97" s="121" t="s">
        <v>103</v>
      </c>
      <c r="P97" s="159">
        <f>VLOOKUP(O97,EmissionFactors!$A$1:$B$9,2,FALSE)</f>
        <v>0</v>
      </c>
      <c r="Q97" s="49"/>
      <c r="R97" s="51"/>
      <c r="S97" s="51"/>
      <c r="T97" s="162">
        <f t="shared" si="7"/>
        <v>0</v>
      </c>
      <c r="U97" s="167">
        <f t="shared" si="20"/>
        <v>0</v>
      </c>
      <c r="V97" s="168" t="str">
        <f t="shared" si="17"/>
        <v xml:space="preserve"> </v>
      </c>
      <c r="W97" s="169" t="str">
        <f t="shared" si="18"/>
        <v xml:space="preserve">  </v>
      </c>
      <c r="X97" s="98"/>
      <c r="Y97" s="98"/>
      <c r="Z97" s="98"/>
      <c r="AA97" s="98"/>
      <c r="AB97" s="98"/>
      <c r="AC97" s="98"/>
      <c r="AD97" s="98"/>
      <c r="AE97" s="103"/>
      <c r="AF97" s="103"/>
    </row>
    <row r="98" spans="1:32" s="7" customFormat="1" ht="21.95" customHeight="1" x14ac:dyDescent="0.2">
      <c r="A98" s="2"/>
      <c r="B98" s="22">
        <v>86</v>
      </c>
      <c r="C98" s="189"/>
      <c r="D98" s="190"/>
      <c r="E98" s="22"/>
      <c r="F98" s="153">
        <f t="shared" si="19"/>
        <v>0</v>
      </c>
      <c r="G98" s="46"/>
      <c r="H98" s="173">
        <f t="shared" si="21"/>
        <v>0</v>
      </c>
      <c r="I98" s="174"/>
      <c r="J98" s="112"/>
      <c r="K98" s="113"/>
      <c r="L98" s="175"/>
      <c r="M98" s="175"/>
      <c r="N98" s="156">
        <f t="shared" si="0"/>
        <v>0</v>
      </c>
      <c r="O98" s="121" t="s">
        <v>103</v>
      </c>
      <c r="P98" s="159">
        <f>VLOOKUP(O98,EmissionFactors!$A$1:$B$9,2,FALSE)</f>
        <v>0</v>
      </c>
      <c r="Q98" s="49"/>
      <c r="R98" s="51"/>
      <c r="S98" s="51"/>
      <c r="T98" s="162">
        <f t="shared" si="7"/>
        <v>0</v>
      </c>
      <c r="U98" s="167">
        <f t="shared" si="20"/>
        <v>0</v>
      </c>
      <c r="V98" s="168" t="str">
        <f t="shared" si="17"/>
        <v xml:space="preserve"> </v>
      </c>
      <c r="W98" s="169" t="str">
        <f t="shared" si="18"/>
        <v xml:space="preserve">  </v>
      </c>
      <c r="X98" s="98"/>
      <c r="Y98" s="98"/>
      <c r="Z98" s="98"/>
      <c r="AA98" s="98"/>
      <c r="AB98" s="98"/>
      <c r="AC98" s="98"/>
      <c r="AD98" s="98"/>
      <c r="AE98" s="103"/>
      <c r="AF98" s="103"/>
    </row>
    <row r="99" spans="1:32" s="7" customFormat="1" ht="21.95" customHeight="1" x14ac:dyDescent="0.2">
      <c r="A99" s="2"/>
      <c r="B99" s="22">
        <v>87</v>
      </c>
      <c r="C99" s="189"/>
      <c r="D99" s="190"/>
      <c r="E99" s="22"/>
      <c r="F99" s="153">
        <f t="shared" si="19"/>
        <v>0</v>
      </c>
      <c r="G99" s="46"/>
      <c r="H99" s="173">
        <f t="shared" si="21"/>
        <v>0</v>
      </c>
      <c r="I99" s="174"/>
      <c r="J99" s="112"/>
      <c r="K99" s="113"/>
      <c r="L99" s="175"/>
      <c r="M99" s="175"/>
      <c r="N99" s="156">
        <f t="shared" si="0"/>
        <v>0</v>
      </c>
      <c r="O99" s="121" t="s">
        <v>103</v>
      </c>
      <c r="P99" s="159">
        <f>VLOOKUP(O99,EmissionFactors!$A$1:$B$9,2,FALSE)</f>
        <v>0</v>
      </c>
      <c r="Q99" s="49"/>
      <c r="R99" s="51"/>
      <c r="S99" s="51"/>
      <c r="T99" s="162">
        <f t="shared" si="7"/>
        <v>0</v>
      </c>
      <c r="U99" s="167">
        <f t="shared" si="20"/>
        <v>0</v>
      </c>
      <c r="V99" s="168" t="str">
        <f t="shared" si="17"/>
        <v xml:space="preserve"> </v>
      </c>
      <c r="W99" s="169" t="str">
        <f t="shared" si="18"/>
        <v xml:space="preserve">  </v>
      </c>
      <c r="X99" s="98"/>
      <c r="Y99" s="98"/>
      <c r="Z99" s="98"/>
      <c r="AA99" s="98"/>
      <c r="AB99" s="98"/>
      <c r="AC99" s="98"/>
      <c r="AD99" s="98"/>
      <c r="AE99" s="103"/>
      <c r="AF99" s="103"/>
    </row>
    <row r="100" spans="1:32" s="7" customFormat="1" ht="21.95" customHeight="1" x14ac:dyDescent="0.2">
      <c r="A100" s="2"/>
      <c r="B100" s="31">
        <v>88</v>
      </c>
      <c r="C100" s="189"/>
      <c r="D100" s="190"/>
      <c r="E100" s="22"/>
      <c r="F100" s="153">
        <f t="shared" si="19"/>
        <v>0</v>
      </c>
      <c r="G100" s="46"/>
      <c r="H100" s="173">
        <f t="shared" si="21"/>
        <v>0</v>
      </c>
      <c r="I100" s="174"/>
      <c r="J100" s="112"/>
      <c r="K100" s="113"/>
      <c r="L100" s="175"/>
      <c r="M100" s="175"/>
      <c r="N100" s="156">
        <f t="shared" si="0"/>
        <v>0</v>
      </c>
      <c r="O100" s="121" t="s">
        <v>103</v>
      </c>
      <c r="P100" s="159">
        <f>VLOOKUP(O100,EmissionFactors!$A$1:$B$9,2,FALSE)</f>
        <v>0</v>
      </c>
      <c r="Q100" s="49"/>
      <c r="R100" s="51"/>
      <c r="S100" s="51"/>
      <c r="T100" s="162">
        <f t="shared" si="7"/>
        <v>0</v>
      </c>
      <c r="U100" s="167">
        <f t="shared" si="20"/>
        <v>0</v>
      </c>
      <c r="V100" s="168" t="str">
        <f t="shared" si="17"/>
        <v xml:space="preserve"> </v>
      </c>
      <c r="W100" s="169" t="str">
        <f t="shared" si="18"/>
        <v xml:space="preserve">  </v>
      </c>
      <c r="X100" s="98"/>
      <c r="Y100" s="98"/>
      <c r="Z100" s="98"/>
      <c r="AA100" s="98"/>
      <c r="AB100" s="98"/>
      <c r="AC100" s="98"/>
      <c r="AD100" s="98"/>
      <c r="AE100" s="103"/>
      <c r="AF100" s="103"/>
    </row>
    <row r="101" spans="1:32" s="7" customFormat="1" ht="21.95" customHeight="1" x14ac:dyDescent="0.2">
      <c r="A101" s="2"/>
      <c r="B101" s="31">
        <v>89</v>
      </c>
      <c r="C101" s="189"/>
      <c r="D101" s="190"/>
      <c r="E101" s="22"/>
      <c r="F101" s="153">
        <f t="shared" si="19"/>
        <v>0</v>
      </c>
      <c r="G101" s="46"/>
      <c r="H101" s="173">
        <f t="shared" si="21"/>
        <v>0</v>
      </c>
      <c r="I101" s="174"/>
      <c r="J101" s="112"/>
      <c r="K101" s="113"/>
      <c r="L101" s="175"/>
      <c r="M101" s="175"/>
      <c r="N101" s="156">
        <f t="shared" si="0"/>
        <v>0</v>
      </c>
      <c r="O101" s="121" t="s">
        <v>103</v>
      </c>
      <c r="P101" s="159">
        <f>VLOOKUP(O101,EmissionFactors!$A$1:$B$9,2,FALSE)</f>
        <v>0</v>
      </c>
      <c r="Q101" s="49"/>
      <c r="R101" s="51"/>
      <c r="S101" s="51"/>
      <c r="T101" s="162">
        <f t="shared" si="7"/>
        <v>0</v>
      </c>
      <c r="U101" s="167">
        <f t="shared" si="20"/>
        <v>0</v>
      </c>
      <c r="V101" s="168" t="str">
        <f t="shared" si="17"/>
        <v xml:space="preserve"> </v>
      </c>
      <c r="W101" s="169" t="str">
        <f t="shared" si="18"/>
        <v xml:space="preserve">  </v>
      </c>
      <c r="X101" s="98"/>
      <c r="Y101" s="98"/>
      <c r="Z101" s="98"/>
      <c r="AA101" s="98"/>
      <c r="AB101" s="98"/>
      <c r="AC101" s="98"/>
      <c r="AD101" s="98"/>
      <c r="AE101" s="103"/>
      <c r="AF101" s="103"/>
    </row>
    <row r="102" spans="1:32" s="7" customFormat="1" ht="21.95" customHeight="1" x14ac:dyDescent="0.2">
      <c r="A102" s="2"/>
      <c r="B102" s="31">
        <v>90</v>
      </c>
      <c r="C102" s="189"/>
      <c r="D102" s="190"/>
      <c r="E102" s="22"/>
      <c r="F102" s="153">
        <f t="shared" si="19"/>
        <v>0</v>
      </c>
      <c r="G102" s="46"/>
      <c r="H102" s="173">
        <f t="shared" si="21"/>
        <v>0</v>
      </c>
      <c r="I102" s="174"/>
      <c r="J102" s="112"/>
      <c r="K102" s="113"/>
      <c r="L102" s="175"/>
      <c r="M102" s="175"/>
      <c r="N102" s="156">
        <f t="shared" si="0"/>
        <v>0</v>
      </c>
      <c r="O102" s="121" t="s">
        <v>103</v>
      </c>
      <c r="P102" s="159">
        <f>VLOOKUP(O102,EmissionFactors!$A$1:$B$9,2,FALSE)</f>
        <v>0</v>
      </c>
      <c r="Q102" s="49"/>
      <c r="R102" s="51"/>
      <c r="S102" s="51"/>
      <c r="T102" s="162">
        <f t="shared" si="7"/>
        <v>0</v>
      </c>
      <c r="U102" s="167">
        <f t="shared" si="20"/>
        <v>0</v>
      </c>
      <c r="V102" s="168" t="str">
        <f t="shared" si="17"/>
        <v xml:space="preserve"> </v>
      </c>
      <c r="W102" s="169" t="str">
        <f t="shared" si="18"/>
        <v xml:space="preserve">  </v>
      </c>
      <c r="X102" s="98"/>
      <c r="Y102" s="98"/>
      <c r="Z102" s="98"/>
      <c r="AA102" s="98"/>
      <c r="AB102" s="98"/>
      <c r="AC102" s="98"/>
      <c r="AD102" s="98"/>
      <c r="AE102" s="103"/>
      <c r="AF102" s="103"/>
    </row>
    <row r="103" spans="1:32" s="7" customFormat="1" ht="21.95" customHeight="1" x14ac:dyDescent="0.2">
      <c r="A103" s="2"/>
      <c r="B103" s="22">
        <v>91</v>
      </c>
      <c r="C103" s="189"/>
      <c r="D103" s="190"/>
      <c r="E103" s="22"/>
      <c r="F103" s="153">
        <f t="shared" si="19"/>
        <v>0</v>
      </c>
      <c r="G103" s="46"/>
      <c r="H103" s="173">
        <f t="shared" si="21"/>
        <v>0</v>
      </c>
      <c r="I103" s="174"/>
      <c r="J103" s="112"/>
      <c r="K103" s="113"/>
      <c r="L103" s="175"/>
      <c r="M103" s="175"/>
      <c r="N103" s="156">
        <f t="shared" si="0"/>
        <v>0</v>
      </c>
      <c r="O103" s="121" t="s">
        <v>103</v>
      </c>
      <c r="P103" s="159">
        <f>VLOOKUP(O103,EmissionFactors!$A$1:$B$9,2,FALSE)</f>
        <v>0</v>
      </c>
      <c r="Q103" s="49"/>
      <c r="R103" s="51"/>
      <c r="S103" s="51"/>
      <c r="T103" s="162">
        <f t="shared" si="7"/>
        <v>0</v>
      </c>
      <c r="U103" s="167">
        <f t="shared" si="20"/>
        <v>0</v>
      </c>
      <c r="V103" s="168" t="str">
        <f t="shared" si="17"/>
        <v xml:space="preserve"> </v>
      </c>
      <c r="W103" s="169" t="str">
        <f t="shared" si="18"/>
        <v xml:space="preserve">  </v>
      </c>
      <c r="X103" s="98"/>
      <c r="Y103" s="98"/>
      <c r="Z103" s="98"/>
      <c r="AA103" s="98"/>
      <c r="AB103" s="98"/>
      <c r="AC103" s="98"/>
      <c r="AD103" s="98"/>
      <c r="AE103" s="103"/>
      <c r="AF103" s="103"/>
    </row>
    <row r="104" spans="1:32" s="7" customFormat="1" ht="21.95" customHeight="1" x14ac:dyDescent="0.2">
      <c r="A104" s="2"/>
      <c r="B104" s="22">
        <v>92</v>
      </c>
      <c r="C104" s="189"/>
      <c r="D104" s="190"/>
      <c r="E104" s="22"/>
      <c r="F104" s="153">
        <f t="shared" si="19"/>
        <v>0</v>
      </c>
      <c r="G104" s="46"/>
      <c r="H104" s="173">
        <f t="shared" si="21"/>
        <v>0</v>
      </c>
      <c r="I104" s="174"/>
      <c r="J104" s="112"/>
      <c r="K104" s="113"/>
      <c r="L104" s="175"/>
      <c r="M104" s="175"/>
      <c r="N104" s="156">
        <f t="shared" si="0"/>
        <v>0</v>
      </c>
      <c r="O104" s="121" t="s">
        <v>103</v>
      </c>
      <c r="P104" s="159">
        <f>VLOOKUP(O104,EmissionFactors!$A$1:$B$9,2,FALSE)</f>
        <v>0</v>
      </c>
      <c r="Q104" s="49"/>
      <c r="R104" s="51"/>
      <c r="S104" s="51"/>
      <c r="T104" s="162">
        <f t="shared" si="7"/>
        <v>0</v>
      </c>
      <c r="U104" s="167">
        <f t="shared" si="20"/>
        <v>0</v>
      </c>
      <c r="V104" s="168" t="str">
        <f t="shared" si="17"/>
        <v xml:space="preserve"> </v>
      </c>
      <c r="W104" s="169" t="str">
        <f t="shared" si="18"/>
        <v xml:space="preserve">  </v>
      </c>
      <c r="X104" s="98"/>
      <c r="Y104" s="98"/>
      <c r="Z104" s="98"/>
      <c r="AA104" s="98"/>
      <c r="AB104" s="98"/>
      <c r="AC104" s="98"/>
      <c r="AD104" s="98"/>
      <c r="AE104" s="103"/>
      <c r="AF104" s="103"/>
    </row>
    <row r="105" spans="1:32" s="7" customFormat="1" ht="21.95" customHeight="1" x14ac:dyDescent="0.2">
      <c r="A105" s="2"/>
      <c r="B105" s="22">
        <v>93</v>
      </c>
      <c r="C105" s="189"/>
      <c r="D105" s="190"/>
      <c r="E105" s="22"/>
      <c r="F105" s="153">
        <f t="shared" si="19"/>
        <v>0</v>
      </c>
      <c r="G105" s="46"/>
      <c r="H105" s="173">
        <f t="shared" si="21"/>
        <v>0</v>
      </c>
      <c r="I105" s="174"/>
      <c r="J105" s="112"/>
      <c r="K105" s="113"/>
      <c r="L105" s="175"/>
      <c r="M105" s="175"/>
      <c r="N105" s="156">
        <f t="shared" si="0"/>
        <v>0</v>
      </c>
      <c r="O105" s="121" t="s">
        <v>103</v>
      </c>
      <c r="P105" s="159">
        <f>VLOOKUP(O105,EmissionFactors!$A$1:$B$9,2,FALSE)</f>
        <v>0</v>
      </c>
      <c r="Q105" s="49"/>
      <c r="R105" s="51"/>
      <c r="S105" s="51"/>
      <c r="T105" s="162">
        <f t="shared" si="7"/>
        <v>0</v>
      </c>
      <c r="U105" s="167">
        <f t="shared" si="20"/>
        <v>0</v>
      </c>
      <c r="V105" s="168" t="str">
        <f t="shared" si="17"/>
        <v xml:space="preserve"> </v>
      </c>
      <c r="W105" s="169" t="str">
        <f t="shared" si="18"/>
        <v xml:space="preserve">  </v>
      </c>
      <c r="X105" s="98"/>
      <c r="Y105" s="98"/>
      <c r="Z105" s="98"/>
      <c r="AA105" s="98"/>
      <c r="AB105" s="98"/>
      <c r="AC105" s="98"/>
      <c r="AD105" s="98"/>
      <c r="AE105" s="103"/>
      <c r="AF105" s="103"/>
    </row>
    <row r="106" spans="1:32" s="7" customFormat="1" ht="21.95" customHeight="1" x14ac:dyDescent="0.2">
      <c r="A106" s="2"/>
      <c r="B106" s="31">
        <v>94</v>
      </c>
      <c r="C106" s="189"/>
      <c r="D106" s="190"/>
      <c r="E106" s="22"/>
      <c r="F106" s="153">
        <f t="shared" si="19"/>
        <v>0</v>
      </c>
      <c r="G106" s="46"/>
      <c r="H106" s="173">
        <f t="shared" si="21"/>
        <v>0</v>
      </c>
      <c r="I106" s="174"/>
      <c r="J106" s="112"/>
      <c r="K106" s="113"/>
      <c r="L106" s="175"/>
      <c r="M106" s="175"/>
      <c r="N106" s="156">
        <f t="shared" si="0"/>
        <v>0</v>
      </c>
      <c r="O106" s="121" t="s">
        <v>103</v>
      </c>
      <c r="P106" s="159">
        <f>VLOOKUP(O106,EmissionFactors!$A$1:$B$9,2,FALSE)</f>
        <v>0</v>
      </c>
      <c r="Q106" s="49"/>
      <c r="R106" s="51"/>
      <c r="S106" s="51"/>
      <c r="T106" s="162">
        <f t="shared" si="7"/>
        <v>0</v>
      </c>
      <c r="U106" s="167">
        <f t="shared" si="20"/>
        <v>0</v>
      </c>
      <c r="V106" s="168" t="str">
        <f t="shared" si="17"/>
        <v xml:space="preserve"> </v>
      </c>
      <c r="W106" s="169" t="str">
        <f t="shared" si="18"/>
        <v xml:space="preserve">  </v>
      </c>
      <c r="X106" s="98"/>
      <c r="Y106" s="98"/>
      <c r="Z106" s="98"/>
      <c r="AA106" s="98"/>
      <c r="AB106" s="98"/>
      <c r="AC106" s="98"/>
      <c r="AD106" s="98"/>
      <c r="AE106" s="103"/>
      <c r="AF106" s="103"/>
    </row>
    <row r="107" spans="1:32" s="7" customFormat="1" ht="21.95" customHeight="1" x14ac:dyDescent="0.2">
      <c r="A107" s="2"/>
      <c r="B107" s="31">
        <v>95</v>
      </c>
      <c r="C107" s="189"/>
      <c r="D107" s="190"/>
      <c r="E107" s="22"/>
      <c r="F107" s="153">
        <f t="shared" si="19"/>
        <v>0</v>
      </c>
      <c r="G107" s="46"/>
      <c r="H107" s="173">
        <f t="shared" si="21"/>
        <v>0</v>
      </c>
      <c r="I107" s="174"/>
      <c r="J107" s="112"/>
      <c r="K107" s="113"/>
      <c r="L107" s="175"/>
      <c r="M107" s="175"/>
      <c r="N107" s="156">
        <f t="shared" si="0"/>
        <v>0</v>
      </c>
      <c r="O107" s="121" t="s">
        <v>103</v>
      </c>
      <c r="P107" s="159">
        <f>VLOOKUP(O107,EmissionFactors!$A$1:$B$9,2,FALSE)</f>
        <v>0</v>
      </c>
      <c r="Q107" s="49"/>
      <c r="R107" s="51"/>
      <c r="S107" s="51"/>
      <c r="T107" s="162">
        <f t="shared" si="7"/>
        <v>0</v>
      </c>
      <c r="U107" s="167">
        <f t="shared" si="20"/>
        <v>0</v>
      </c>
      <c r="V107" s="168" t="str">
        <f t="shared" si="17"/>
        <v xml:space="preserve"> </v>
      </c>
      <c r="W107" s="169" t="str">
        <f t="shared" si="18"/>
        <v xml:space="preserve">  </v>
      </c>
      <c r="X107" s="98"/>
      <c r="Y107" s="98"/>
      <c r="Z107" s="98"/>
      <c r="AA107" s="98"/>
      <c r="AB107" s="98"/>
      <c r="AC107" s="98"/>
      <c r="AD107" s="98"/>
      <c r="AE107" s="103"/>
      <c r="AF107" s="103"/>
    </row>
    <row r="108" spans="1:32" s="7" customFormat="1" ht="21.95" customHeight="1" x14ac:dyDescent="0.2">
      <c r="A108" s="2"/>
      <c r="B108" s="22">
        <v>96</v>
      </c>
      <c r="C108" s="189"/>
      <c r="D108" s="190"/>
      <c r="E108" s="22"/>
      <c r="F108" s="153">
        <f t="shared" si="19"/>
        <v>0</v>
      </c>
      <c r="G108" s="46"/>
      <c r="H108" s="173">
        <f t="shared" si="21"/>
        <v>0</v>
      </c>
      <c r="I108" s="174"/>
      <c r="J108" s="112"/>
      <c r="K108" s="113"/>
      <c r="L108" s="175"/>
      <c r="M108" s="175"/>
      <c r="N108" s="156">
        <f t="shared" si="0"/>
        <v>0</v>
      </c>
      <c r="O108" s="121" t="s">
        <v>103</v>
      </c>
      <c r="P108" s="159">
        <f>VLOOKUP(O108,EmissionFactors!$A$1:$B$9,2,FALSE)</f>
        <v>0</v>
      </c>
      <c r="Q108" s="49"/>
      <c r="R108" s="51"/>
      <c r="S108" s="51"/>
      <c r="T108" s="162">
        <f t="shared" si="7"/>
        <v>0</v>
      </c>
      <c r="U108" s="167">
        <f t="shared" si="20"/>
        <v>0</v>
      </c>
      <c r="V108" s="168" t="str">
        <f t="shared" si="17"/>
        <v xml:space="preserve"> </v>
      </c>
      <c r="W108" s="169" t="str">
        <f t="shared" si="18"/>
        <v xml:space="preserve">  </v>
      </c>
      <c r="X108" s="98"/>
      <c r="Y108" s="98"/>
      <c r="Z108" s="98"/>
      <c r="AA108" s="98"/>
      <c r="AB108" s="98"/>
      <c r="AC108" s="98"/>
      <c r="AD108" s="98"/>
      <c r="AE108" s="103"/>
      <c r="AF108" s="103"/>
    </row>
    <row r="109" spans="1:32" s="7" customFormat="1" ht="21.95" customHeight="1" x14ac:dyDescent="0.2">
      <c r="A109" s="2"/>
      <c r="B109" s="22">
        <v>97</v>
      </c>
      <c r="C109" s="189"/>
      <c r="D109" s="190"/>
      <c r="E109" s="22"/>
      <c r="F109" s="153">
        <f t="shared" si="19"/>
        <v>0</v>
      </c>
      <c r="G109" s="46"/>
      <c r="H109" s="173">
        <f t="shared" si="21"/>
        <v>0</v>
      </c>
      <c r="I109" s="174"/>
      <c r="J109" s="112"/>
      <c r="K109" s="113"/>
      <c r="L109" s="175"/>
      <c r="M109" s="175"/>
      <c r="N109" s="156">
        <f t="shared" si="0"/>
        <v>0</v>
      </c>
      <c r="O109" s="121" t="s">
        <v>103</v>
      </c>
      <c r="P109" s="159">
        <f>VLOOKUP(O109,EmissionFactors!$A$1:$B$9,2,FALSE)</f>
        <v>0</v>
      </c>
      <c r="Q109" s="49"/>
      <c r="R109" s="51"/>
      <c r="S109" s="51"/>
      <c r="T109" s="162">
        <f t="shared" si="7"/>
        <v>0</v>
      </c>
      <c r="U109" s="167">
        <f t="shared" si="20"/>
        <v>0</v>
      </c>
      <c r="V109" s="168" t="str">
        <f t="shared" si="17"/>
        <v xml:space="preserve"> </v>
      </c>
      <c r="W109" s="169" t="str">
        <f t="shared" si="18"/>
        <v xml:space="preserve">  </v>
      </c>
      <c r="X109" s="98"/>
      <c r="Y109" s="98"/>
      <c r="Z109" s="98"/>
      <c r="AA109" s="98"/>
      <c r="AB109" s="98"/>
      <c r="AC109" s="98"/>
      <c r="AD109" s="98"/>
      <c r="AE109" s="103"/>
      <c r="AF109" s="103"/>
    </row>
    <row r="110" spans="1:32" s="7" customFormat="1" ht="21.95" customHeight="1" x14ac:dyDescent="0.2">
      <c r="A110" s="2"/>
      <c r="B110" s="22">
        <v>98</v>
      </c>
      <c r="C110" s="189"/>
      <c r="D110" s="190"/>
      <c r="E110" s="22"/>
      <c r="F110" s="153">
        <f t="shared" si="19"/>
        <v>0</v>
      </c>
      <c r="G110" s="46"/>
      <c r="H110" s="173">
        <f t="shared" si="21"/>
        <v>0</v>
      </c>
      <c r="I110" s="174"/>
      <c r="J110" s="112"/>
      <c r="K110" s="113"/>
      <c r="L110" s="175"/>
      <c r="M110" s="175"/>
      <c r="N110" s="156">
        <f t="shared" si="0"/>
        <v>0</v>
      </c>
      <c r="O110" s="121" t="s">
        <v>103</v>
      </c>
      <c r="P110" s="159">
        <f>VLOOKUP(O110,EmissionFactors!$A$1:$B$9,2,FALSE)</f>
        <v>0</v>
      </c>
      <c r="Q110" s="49"/>
      <c r="R110" s="51"/>
      <c r="S110" s="51"/>
      <c r="T110" s="162">
        <f t="shared" si="7"/>
        <v>0</v>
      </c>
      <c r="U110" s="167">
        <f t="shared" si="20"/>
        <v>0</v>
      </c>
      <c r="V110" s="168" t="str">
        <f t="shared" si="17"/>
        <v xml:space="preserve"> </v>
      </c>
      <c r="W110" s="169" t="str">
        <f t="shared" si="18"/>
        <v xml:space="preserve">  </v>
      </c>
      <c r="X110" s="98"/>
      <c r="Y110" s="98"/>
      <c r="Z110" s="98"/>
      <c r="AA110" s="98"/>
      <c r="AB110" s="98"/>
      <c r="AC110" s="98"/>
      <c r="AD110" s="98"/>
      <c r="AE110" s="103"/>
      <c r="AF110" s="103"/>
    </row>
    <row r="111" spans="1:32" s="7" customFormat="1" ht="21.95" customHeight="1" x14ac:dyDescent="0.2">
      <c r="A111" s="2"/>
      <c r="B111" s="31">
        <v>99</v>
      </c>
      <c r="C111" s="189"/>
      <c r="D111" s="190"/>
      <c r="E111" s="22"/>
      <c r="F111" s="153">
        <f t="shared" si="19"/>
        <v>0</v>
      </c>
      <c r="G111" s="46"/>
      <c r="H111" s="173">
        <f t="shared" si="21"/>
        <v>0</v>
      </c>
      <c r="I111" s="174"/>
      <c r="J111" s="112"/>
      <c r="K111" s="113"/>
      <c r="L111" s="175"/>
      <c r="M111" s="175"/>
      <c r="N111" s="156">
        <f t="shared" si="0"/>
        <v>0</v>
      </c>
      <c r="O111" s="121" t="s">
        <v>103</v>
      </c>
      <c r="P111" s="159">
        <f>VLOOKUP(O111,EmissionFactors!$A$1:$B$9,2,FALSE)</f>
        <v>0</v>
      </c>
      <c r="Q111" s="49"/>
      <c r="R111" s="51"/>
      <c r="S111" s="51"/>
      <c r="T111" s="162">
        <f t="shared" si="7"/>
        <v>0</v>
      </c>
      <c r="U111" s="167">
        <f t="shared" si="20"/>
        <v>0</v>
      </c>
      <c r="V111" s="168" t="str">
        <f t="shared" si="17"/>
        <v xml:space="preserve"> </v>
      </c>
      <c r="W111" s="169" t="str">
        <f t="shared" si="18"/>
        <v xml:space="preserve">  </v>
      </c>
      <c r="X111" s="98"/>
      <c r="Y111" s="98"/>
      <c r="Z111" s="98"/>
      <c r="AA111" s="98"/>
      <c r="AB111" s="98"/>
      <c r="AC111" s="98"/>
      <c r="AD111" s="98"/>
      <c r="AE111" s="103"/>
      <c r="AF111" s="103"/>
    </row>
    <row r="112" spans="1:32" s="7" customFormat="1" ht="21.95" customHeight="1" x14ac:dyDescent="0.2">
      <c r="A112" s="2"/>
      <c r="B112" s="31">
        <v>100</v>
      </c>
      <c r="C112" s="189"/>
      <c r="D112" s="190"/>
      <c r="E112" s="22"/>
      <c r="F112" s="153">
        <f t="shared" si="19"/>
        <v>0</v>
      </c>
      <c r="G112" s="46"/>
      <c r="H112" s="173">
        <f t="shared" si="21"/>
        <v>0</v>
      </c>
      <c r="I112" s="174"/>
      <c r="J112" s="112"/>
      <c r="K112" s="113"/>
      <c r="L112" s="175"/>
      <c r="M112" s="175"/>
      <c r="N112" s="156">
        <f t="shared" si="0"/>
        <v>0</v>
      </c>
      <c r="O112" s="121" t="s">
        <v>103</v>
      </c>
      <c r="P112" s="159">
        <f>VLOOKUP(O112,EmissionFactors!$A$1:$B$9,2,FALSE)</f>
        <v>0</v>
      </c>
      <c r="Q112" s="49"/>
      <c r="R112" s="51"/>
      <c r="S112" s="51"/>
      <c r="T112" s="162">
        <f t="shared" si="7"/>
        <v>0</v>
      </c>
      <c r="U112" s="167">
        <f t="shared" si="20"/>
        <v>0</v>
      </c>
      <c r="V112" s="168" t="str">
        <f t="shared" si="17"/>
        <v xml:space="preserve"> </v>
      </c>
      <c r="W112" s="169" t="str">
        <f t="shared" si="18"/>
        <v xml:space="preserve">  </v>
      </c>
      <c r="X112" s="98"/>
      <c r="Y112" s="98"/>
      <c r="Z112" s="98"/>
      <c r="AA112" s="98"/>
      <c r="AB112" s="98"/>
      <c r="AC112" s="98"/>
      <c r="AD112" s="98"/>
      <c r="AE112" s="103"/>
      <c r="AF112" s="103"/>
    </row>
    <row r="113" spans="1:32" s="7" customFormat="1" ht="21.95" customHeight="1" x14ac:dyDescent="0.2">
      <c r="A113" s="2"/>
      <c r="B113" s="31">
        <v>101</v>
      </c>
      <c r="C113" s="189"/>
      <c r="D113" s="190"/>
      <c r="E113" s="22"/>
      <c r="F113" s="153">
        <f t="shared" si="19"/>
        <v>0</v>
      </c>
      <c r="G113" s="46"/>
      <c r="H113" s="173">
        <f t="shared" si="21"/>
        <v>0</v>
      </c>
      <c r="I113" s="174"/>
      <c r="J113" s="112"/>
      <c r="K113" s="113"/>
      <c r="L113" s="175"/>
      <c r="M113" s="175"/>
      <c r="N113" s="156">
        <f t="shared" si="0"/>
        <v>0</v>
      </c>
      <c r="O113" s="121" t="s">
        <v>103</v>
      </c>
      <c r="P113" s="159">
        <f>VLOOKUP(O113,EmissionFactors!$A$1:$B$9,2,FALSE)</f>
        <v>0</v>
      </c>
      <c r="Q113" s="49"/>
      <c r="R113" s="51"/>
      <c r="S113" s="51"/>
      <c r="T113" s="162">
        <f t="shared" si="7"/>
        <v>0</v>
      </c>
      <c r="U113" s="167">
        <f t="shared" si="20"/>
        <v>0</v>
      </c>
      <c r="V113" s="168" t="str">
        <f t="shared" si="17"/>
        <v xml:space="preserve"> </v>
      </c>
      <c r="W113" s="169" t="str">
        <f t="shared" si="18"/>
        <v xml:space="preserve">  </v>
      </c>
      <c r="X113" s="98"/>
      <c r="Y113" s="98"/>
      <c r="Z113" s="98"/>
      <c r="AA113" s="98"/>
      <c r="AB113" s="98"/>
      <c r="AC113" s="98"/>
      <c r="AD113" s="98"/>
      <c r="AE113" s="103"/>
      <c r="AF113" s="103"/>
    </row>
    <row r="114" spans="1:32" s="7" customFormat="1" ht="21.95" customHeight="1" x14ac:dyDescent="0.2">
      <c r="A114" s="2"/>
      <c r="B114" s="22">
        <v>102</v>
      </c>
      <c r="C114" s="189"/>
      <c r="D114" s="190"/>
      <c r="E114" s="22"/>
      <c r="F114" s="153">
        <f t="shared" si="19"/>
        <v>0</v>
      </c>
      <c r="G114" s="46"/>
      <c r="H114" s="173">
        <f t="shared" si="21"/>
        <v>0</v>
      </c>
      <c r="I114" s="174"/>
      <c r="J114" s="112"/>
      <c r="K114" s="113"/>
      <c r="L114" s="175"/>
      <c r="M114" s="175"/>
      <c r="N114" s="156">
        <f t="shared" si="0"/>
        <v>0</v>
      </c>
      <c r="O114" s="121" t="s">
        <v>103</v>
      </c>
      <c r="P114" s="159">
        <f>VLOOKUP(O114,EmissionFactors!$A$1:$B$9,2,FALSE)</f>
        <v>0</v>
      </c>
      <c r="Q114" s="49"/>
      <c r="R114" s="51"/>
      <c r="S114" s="51"/>
      <c r="T114" s="162">
        <f t="shared" si="7"/>
        <v>0</v>
      </c>
      <c r="U114" s="167">
        <f t="shared" si="20"/>
        <v>0</v>
      </c>
      <c r="V114" s="168" t="str">
        <f t="shared" si="17"/>
        <v xml:space="preserve"> </v>
      </c>
      <c r="W114" s="169" t="str">
        <f t="shared" si="18"/>
        <v xml:space="preserve">  </v>
      </c>
      <c r="X114" s="98"/>
      <c r="Y114" s="98"/>
      <c r="Z114" s="98"/>
      <c r="AA114" s="98"/>
      <c r="AB114" s="98"/>
      <c r="AC114" s="98"/>
      <c r="AD114" s="98"/>
      <c r="AE114" s="103"/>
      <c r="AF114" s="103"/>
    </row>
    <row r="115" spans="1:32" s="7" customFormat="1" ht="21.95" customHeight="1" x14ac:dyDescent="0.2">
      <c r="A115" s="2"/>
      <c r="B115" s="22">
        <v>103</v>
      </c>
      <c r="C115" s="189"/>
      <c r="D115" s="190"/>
      <c r="E115" s="22"/>
      <c r="F115" s="153">
        <f t="shared" si="19"/>
        <v>0</v>
      </c>
      <c r="G115" s="46"/>
      <c r="H115" s="173">
        <f t="shared" si="21"/>
        <v>0</v>
      </c>
      <c r="I115" s="174"/>
      <c r="J115" s="112"/>
      <c r="K115" s="113"/>
      <c r="L115" s="175"/>
      <c r="M115" s="175"/>
      <c r="N115" s="156">
        <f t="shared" si="0"/>
        <v>0</v>
      </c>
      <c r="O115" s="121" t="s">
        <v>103</v>
      </c>
      <c r="P115" s="159">
        <f>VLOOKUP(O115,EmissionFactors!$A$1:$B$9,2,FALSE)</f>
        <v>0</v>
      </c>
      <c r="Q115" s="49"/>
      <c r="R115" s="51"/>
      <c r="S115" s="51"/>
      <c r="T115" s="162">
        <f t="shared" si="7"/>
        <v>0</v>
      </c>
      <c r="U115" s="167">
        <f t="shared" si="20"/>
        <v>0</v>
      </c>
      <c r="V115" s="168" t="str">
        <f t="shared" si="17"/>
        <v xml:space="preserve"> </v>
      </c>
      <c r="W115" s="169" t="str">
        <f t="shared" si="18"/>
        <v xml:space="preserve">  </v>
      </c>
      <c r="X115" s="98"/>
      <c r="Y115" s="98"/>
      <c r="Z115" s="98"/>
      <c r="AA115" s="98"/>
      <c r="AB115" s="98"/>
      <c r="AC115" s="98"/>
      <c r="AD115" s="98"/>
      <c r="AE115" s="103"/>
      <c r="AF115" s="103"/>
    </row>
    <row r="116" spans="1:32" s="7" customFormat="1" ht="21.95" customHeight="1" x14ac:dyDescent="0.2">
      <c r="A116" s="2"/>
      <c r="B116" s="22">
        <v>104</v>
      </c>
      <c r="C116" s="189"/>
      <c r="D116" s="190"/>
      <c r="E116" s="22"/>
      <c r="F116" s="153">
        <f t="shared" si="19"/>
        <v>0</v>
      </c>
      <c r="G116" s="46"/>
      <c r="H116" s="173">
        <f t="shared" si="21"/>
        <v>0</v>
      </c>
      <c r="I116" s="174"/>
      <c r="J116" s="112"/>
      <c r="K116" s="113"/>
      <c r="L116" s="175"/>
      <c r="M116" s="175"/>
      <c r="N116" s="156">
        <f t="shared" si="0"/>
        <v>0</v>
      </c>
      <c r="O116" s="121" t="s">
        <v>103</v>
      </c>
      <c r="P116" s="159">
        <f>VLOOKUP(O116,EmissionFactors!$A$1:$B$9,2,FALSE)</f>
        <v>0</v>
      </c>
      <c r="Q116" s="49"/>
      <c r="R116" s="51"/>
      <c r="S116" s="51"/>
      <c r="T116" s="162">
        <f t="shared" si="7"/>
        <v>0</v>
      </c>
      <c r="U116" s="167">
        <f t="shared" si="20"/>
        <v>0</v>
      </c>
      <c r="V116" s="168" t="str">
        <f t="shared" si="17"/>
        <v xml:space="preserve"> </v>
      </c>
      <c r="W116" s="169" t="str">
        <f t="shared" si="18"/>
        <v xml:space="preserve">  </v>
      </c>
      <c r="X116" s="98"/>
      <c r="Y116" s="98"/>
      <c r="Z116" s="98"/>
      <c r="AA116" s="98"/>
      <c r="AB116" s="98"/>
      <c r="AC116" s="98"/>
      <c r="AD116" s="98"/>
      <c r="AE116" s="103"/>
      <c r="AF116" s="103"/>
    </row>
    <row r="117" spans="1:32" s="7" customFormat="1" ht="21.95" customHeight="1" x14ac:dyDescent="0.2">
      <c r="A117" s="2"/>
      <c r="B117" s="31">
        <v>105</v>
      </c>
      <c r="C117" s="189"/>
      <c r="D117" s="190"/>
      <c r="E117" s="22"/>
      <c r="F117" s="153">
        <f t="shared" si="19"/>
        <v>0</v>
      </c>
      <c r="G117" s="46"/>
      <c r="H117" s="173">
        <f t="shared" si="21"/>
        <v>0</v>
      </c>
      <c r="I117" s="174"/>
      <c r="J117" s="112"/>
      <c r="K117" s="113"/>
      <c r="L117" s="175"/>
      <c r="M117" s="175"/>
      <c r="N117" s="156">
        <f t="shared" si="0"/>
        <v>0</v>
      </c>
      <c r="O117" s="121" t="s">
        <v>103</v>
      </c>
      <c r="P117" s="159">
        <f>VLOOKUP(O117,EmissionFactors!$A$1:$B$9,2,FALSE)</f>
        <v>0</v>
      </c>
      <c r="Q117" s="49"/>
      <c r="R117" s="51"/>
      <c r="S117" s="51"/>
      <c r="T117" s="162">
        <f t="shared" si="7"/>
        <v>0</v>
      </c>
      <c r="U117" s="167">
        <f t="shared" si="20"/>
        <v>0</v>
      </c>
      <c r="V117" s="168" t="str">
        <f t="shared" si="17"/>
        <v xml:space="preserve"> </v>
      </c>
      <c r="W117" s="169" t="str">
        <f t="shared" si="18"/>
        <v xml:space="preserve">  </v>
      </c>
      <c r="X117" s="98"/>
      <c r="Y117" s="98"/>
      <c r="Z117" s="98"/>
      <c r="AA117" s="98"/>
      <c r="AB117" s="98"/>
      <c r="AC117" s="98"/>
      <c r="AD117" s="98"/>
      <c r="AE117" s="103"/>
      <c r="AF117" s="103"/>
    </row>
    <row r="118" spans="1:32" s="7" customFormat="1" ht="21.95" customHeight="1" x14ac:dyDescent="0.2">
      <c r="A118" s="2"/>
      <c r="B118" s="31">
        <v>106</v>
      </c>
      <c r="C118" s="189"/>
      <c r="D118" s="190"/>
      <c r="E118" s="22"/>
      <c r="F118" s="153">
        <f t="shared" si="19"/>
        <v>0</v>
      </c>
      <c r="G118" s="46"/>
      <c r="H118" s="173">
        <f t="shared" si="21"/>
        <v>0</v>
      </c>
      <c r="I118" s="174"/>
      <c r="J118" s="112"/>
      <c r="K118" s="113"/>
      <c r="L118" s="175"/>
      <c r="M118" s="175"/>
      <c r="N118" s="156">
        <f t="shared" si="0"/>
        <v>0</v>
      </c>
      <c r="O118" s="121" t="s">
        <v>103</v>
      </c>
      <c r="P118" s="159">
        <f>VLOOKUP(O118,EmissionFactors!$A$1:$B$9,2,FALSE)</f>
        <v>0</v>
      </c>
      <c r="Q118" s="49"/>
      <c r="R118" s="51"/>
      <c r="S118" s="51"/>
      <c r="T118" s="162">
        <f t="shared" si="7"/>
        <v>0</v>
      </c>
      <c r="U118" s="167">
        <f t="shared" si="20"/>
        <v>0</v>
      </c>
      <c r="V118" s="168" t="str">
        <f t="shared" si="17"/>
        <v xml:space="preserve"> </v>
      </c>
      <c r="W118" s="169" t="str">
        <f t="shared" si="18"/>
        <v xml:space="preserve">  </v>
      </c>
      <c r="X118" s="98"/>
      <c r="Y118" s="98"/>
      <c r="Z118" s="98"/>
      <c r="AA118" s="98"/>
      <c r="AB118" s="98"/>
      <c r="AC118" s="98"/>
      <c r="AD118" s="98"/>
      <c r="AE118" s="103"/>
      <c r="AF118" s="103"/>
    </row>
    <row r="119" spans="1:32" s="7" customFormat="1" ht="21.95" customHeight="1" x14ac:dyDescent="0.2">
      <c r="A119" s="2"/>
      <c r="B119" s="22">
        <v>107</v>
      </c>
      <c r="C119" s="189"/>
      <c r="D119" s="190"/>
      <c r="E119" s="22"/>
      <c r="F119" s="153">
        <f t="shared" si="19"/>
        <v>0</v>
      </c>
      <c r="G119" s="46"/>
      <c r="H119" s="173">
        <f t="shared" si="21"/>
        <v>0</v>
      </c>
      <c r="I119" s="174"/>
      <c r="J119" s="112"/>
      <c r="K119" s="113"/>
      <c r="L119" s="175"/>
      <c r="M119" s="175"/>
      <c r="N119" s="156">
        <f t="shared" si="0"/>
        <v>0</v>
      </c>
      <c r="O119" s="121" t="s">
        <v>103</v>
      </c>
      <c r="P119" s="159">
        <f>VLOOKUP(O119,EmissionFactors!$A$1:$B$9,2,FALSE)</f>
        <v>0</v>
      </c>
      <c r="Q119" s="49"/>
      <c r="R119" s="51"/>
      <c r="S119" s="51"/>
      <c r="T119" s="162">
        <f t="shared" si="7"/>
        <v>0</v>
      </c>
      <c r="U119" s="167">
        <f t="shared" si="20"/>
        <v>0</v>
      </c>
      <c r="V119" s="168" t="str">
        <f t="shared" si="17"/>
        <v xml:space="preserve"> </v>
      </c>
      <c r="W119" s="169" t="str">
        <f t="shared" si="18"/>
        <v xml:space="preserve">  </v>
      </c>
      <c r="X119" s="98"/>
      <c r="Y119" s="98"/>
      <c r="Z119" s="98"/>
      <c r="AA119" s="98"/>
      <c r="AB119" s="98"/>
      <c r="AC119" s="98"/>
      <c r="AD119" s="98"/>
      <c r="AE119" s="103"/>
      <c r="AF119" s="103"/>
    </row>
    <row r="120" spans="1:32" s="7" customFormat="1" ht="21.95" customHeight="1" x14ac:dyDescent="0.2">
      <c r="A120" s="2"/>
      <c r="B120" s="22">
        <v>108</v>
      </c>
      <c r="C120" s="189"/>
      <c r="D120" s="190"/>
      <c r="E120" s="22"/>
      <c r="F120" s="153">
        <f t="shared" si="19"/>
        <v>0</v>
      </c>
      <c r="G120" s="46"/>
      <c r="H120" s="173">
        <f t="shared" si="21"/>
        <v>0</v>
      </c>
      <c r="I120" s="174"/>
      <c r="J120" s="112"/>
      <c r="K120" s="113"/>
      <c r="L120" s="175"/>
      <c r="M120" s="175"/>
      <c r="N120" s="156">
        <f t="shared" si="0"/>
        <v>0</v>
      </c>
      <c r="O120" s="121" t="s">
        <v>103</v>
      </c>
      <c r="P120" s="159">
        <f>VLOOKUP(O120,EmissionFactors!$A$1:$B$9,2,FALSE)</f>
        <v>0</v>
      </c>
      <c r="Q120" s="49"/>
      <c r="R120" s="51"/>
      <c r="S120" s="51"/>
      <c r="T120" s="162">
        <f t="shared" si="7"/>
        <v>0</v>
      </c>
      <c r="U120" s="167">
        <f t="shared" si="20"/>
        <v>0</v>
      </c>
      <c r="V120" s="168" t="str">
        <f t="shared" si="17"/>
        <v xml:space="preserve"> </v>
      </c>
      <c r="W120" s="169" t="str">
        <f t="shared" si="18"/>
        <v xml:space="preserve">  </v>
      </c>
      <c r="X120" s="98"/>
      <c r="Y120" s="98"/>
      <c r="Z120" s="98"/>
      <c r="AA120" s="98"/>
      <c r="AB120" s="98"/>
      <c r="AC120" s="98"/>
      <c r="AD120" s="98"/>
      <c r="AE120" s="103"/>
      <c r="AF120" s="103"/>
    </row>
    <row r="121" spans="1:32" s="7" customFormat="1" ht="21.95" customHeight="1" x14ac:dyDescent="0.2">
      <c r="A121" s="2"/>
      <c r="B121" s="22">
        <v>109</v>
      </c>
      <c r="C121" s="189"/>
      <c r="D121" s="190"/>
      <c r="E121" s="22"/>
      <c r="F121" s="153">
        <f t="shared" si="19"/>
        <v>0</v>
      </c>
      <c r="G121" s="46"/>
      <c r="H121" s="173">
        <f t="shared" si="21"/>
        <v>0</v>
      </c>
      <c r="I121" s="174"/>
      <c r="J121" s="112"/>
      <c r="K121" s="113"/>
      <c r="L121" s="175"/>
      <c r="M121" s="175"/>
      <c r="N121" s="156">
        <f t="shared" si="0"/>
        <v>0</v>
      </c>
      <c r="O121" s="121" t="s">
        <v>103</v>
      </c>
      <c r="P121" s="159">
        <f>VLOOKUP(O121,EmissionFactors!$A$1:$B$9,2,FALSE)</f>
        <v>0</v>
      </c>
      <c r="Q121" s="49"/>
      <c r="R121" s="51"/>
      <c r="S121" s="51"/>
      <c r="T121" s="162">
        <f t="shared" si="7"/>
        <v>0</v>
      </c>
      <c r="U121" s="167">
        <f t="shared" si="20"/>
        <v>0</v>
      </c>
      <c r="V121" s="168" t="str">
        <f t="shared" si="17"/>
        <v xml:space="preserve"> </v>
      </c>
      <c r="W121" s="169" t="str">
        <f t="shared" si="18"/>
        <v xml:space="preserve">  </v>
      </c>
      <c r="X121" s="98"/>
      <c r="Y121" s="98"/>
      <c r="Z121" s="98"/>
      <c r="AA121" s="98"/>
      <c r="AB121" s="98"/>
      <c r="AC121" s="98"/>
      <c r="AD121" s="98"/>
      <c r="AE121" s="103"/>
      <c r="AF121" s="103"/>
    </row>
    <row r="122" spans="1:32" s="7" customFormat="1" ht="21.95" customHeight="1" x14ac:dyDescent="0.2">
      <c r="A122" s="2"/>
      <c r="B122" s="31">
        <v>110</v>
      </c>
      <c r="C122" s="189"/>
      <c r="D122" s="190"/>
      <c r="E122" s="22"/>
      <c r="F122" s="153">
        <f t="shared" si="19"/>
        <v>0</v>
      </c>
      <c r="G122" s="46"/>
      <c r="H122" s="173">
        <f t="shared" si="21"/>
        <v>0</v>
      </c>
      <c r="I122" s="174"/>
      <c r="J122" s="112"/>
      <c r="K122" s="113"/>
      <c r="L122" s="175"/>
      <c r="M122" s="175"/>
      <c r="N122" s="156">
        <f t="shared" si="0"/>
        <v>0</v>
      </c>
      <c r="O122" s="121" t="s">
        <v>103</v>
      </c>
      <c r="P122" s="159">
        <f>VLOOKUP(O122,EmissionFactors!$A$1:$B$9,2,FALSE)</f>
        <v>0</v>
      </c>
      <c r="Q122" s="49"/>
      <c r="R122" s="51"/>
      <c r="S122" s="51"/>
      <c r="T122" s="162">
        <f t="shared" si="7"/>
        <v>0</v>
      </c>
      <c r="U122" s="167">
        <f t="shared" si="20"/>
        <v>0</v>
      </c>
      <c r="V122" s="168" t="str">
        <f t="shared" si="17"/>
        <v xml:space="preserve"> </v>
      </c>
      <c r="W122" s="169" t="str">
        <f t="shared" si="18"/>
        <v xml:space="preserve">  </v>
      </c>
      <c r="X122" s="98"/>
      <c r="Y122" s="98"/>
      <c r="Z122" s="98"/>
      <c r="AA122" s="98"/>
      <c r="AB122" s="98"/>
      <c r="AC122" s="98"/>
      <c r="AD122" s="98"/>
      <c r="AE122" s="103"/>
      <c r="AF122" s="103"/>
    </row>
    <row r="123" spans="1:32" s="7" customFormat="1" ht="21.95" customHeight="1" x14ac:dyDescent="0.2">
      <c r="A123" s="2"/>
      <c r="B123" s="31">
        <v>111</v>
      </c>
      <c r="C123" s="189"/>
      <c r="D123" s="190"/>
      <c r="E123" s="22"/>
      <c r="F123" s="153">
        <f t="shared" si="19"/>
        <v>0</v>
      </c>
      <c r="G123" s="46"/>
      <c r="H123" s="173">
        <f t="shared" si="21"/>
        <v>0</v>
      </c>
      <c r="I123" s="174"/>
      <c r="J123" s="112"/>
      <c r="K123" s="113"/>
      <c r="L123" s="175"/>
      <c r="M123" s="175"/>
      <c r="N123" s="156">
        <f t="shared" si="0"/>
        <v>0</v>
      </c>
      <c r="O123" s="121" t="s">
        <v>103</v>
      </c>
      <c r="P123" s="159">
        <f>VLOOKUP(O123,EmissionFactors!$A$1:$B$9,2,FALSE)</f>
        <v>0</v>
      </c>
      <c r="Q123" s="49"/>
      <c r="R123" s="51"/>
      <c r="S123" s="51"/>
      <c r="T123" s="162">
        <f t="shared" si="7"/>
        <v>0</v>
      </c>
      <c r="U123" s="167">
        <f t="shared" si="20"/>
        <v>0</v>
      </c>
      <c r="V123" s="168" t="str">
        <f t="shared" si="17"/>
        <v xml:space="preserve"> </v>
      </c>
      <c r="W123" s="169" t="str">
        <f t="shared" si="18"/>
        <v xml:space="preserve">  </v>
      </c>
      <c r="X123" s="98"/>
      <c r="Y123" s="98"/>
      <c r="Z123" s="98"/>
      <c r="AA123" s="98"/>
      <c r="AB123" s="98"/>
      <c r="AC123" s="98"/>
      <c r="AD123" s="98"/>
      <c r="AE123" s="103"/>
      <c r="AF123" s="103"/>
    </row>
    <row r="124" spans="1:32" s="7" customFormat="1" ht="21.95" customHeight="1" x14ac:dyDescent="0.2">
      <c r="A124" s="2"/>
      <c r="B124" s="31">
        <v>112</v>
      </c>
      <c r="C124" s="189"/>
      <c r="D124" s="190"/>
      <c r="E124" s="22"/>
      <c r="F124" s="153">
        <f t="shared" si="19"/>
        <v>0</v>
      </c>
      <c r="G124" s="46"/>
      <c r="H124" s="173">
        <f t="shared" si="21"/>
        <v>0</v>
      </c>
      <c r="I124" s="174"/>
      <c r="J124" s="112"/>
      <c r="K124" s="113"/>
      <c r="L124" s="175"/>
      <c r="M124" s="175"/>
      <c r="N124" s="156">
        <f t="shared" si="0"/>
        <v>0</v>
      </c>
      <c r="O124" s="121" t="s">
        <v>103</v>
      </c>
      <c r="P124" s="159">
        <f>VLOOKUP(O124,EmissionFactors!$A$1:$B$9,2,FALSE)</f>
        <v>0</v>
      </c>
      <c r="Q124" s="49"/>
      <c r="R124" s="51"/>
      <c r="S124" s="51"/>
      <c r="T124" s="162">
        <f t="shared" si="7"/>
        <v>0</v>
      </c>
      <c r="U124" s="167">
        <f t="shared" si="20"/>
        <v>0</v>
      </c>
      <c r="V124" s="168" t="str">
        <f t="shared" si="17"/>
        <v xml:space="preserve"> </v>
      </c>
      <c r="W124" s="169" t="str">
        <f t="shared" si="18"/>
        <v xml:space="preserve">  </v>
      </c>
      <c r="X124" s="98"/>
      <c r="Y124" s="98"/>
      <c r="Z124" s="98"/>
      <c r="AA124" s="98"/>
      <c r="AB124" s="98"/>
      <c r="AC124" s="98"/>
      <c r="AD124" s="98"/>
      <c r="AE124" s="103"/>
      <c r="AF124" s="103"/>
    </row>
    <row r="125" spans="1:32" s="7" customFormat="1" ht="21.95" customHeight="1" x14ac:dyDescent="0.2">
      <c r="A125" s="2"/>
      <c r="B125" s="22">
        <v>113</v>
      </c>
      <c r="C125" s="189"/>
      <c r="D125" s="190"/>
      <c r="E125" s="22"/>
      <c r="F125" s="153">
        <f t="shared" si="19"/>
        <v>0</v>
      </c>
      <c r="G125" s="46"/>
      <c r="H125" s="173">
        <f t="shared" si="21"/>
        <v>0</v>
      </c>
      <c r="I125" s="174"/>
      <c r="J125" s="112"/>
      <c r="K125" s="113"/>
      <c r="L125" s="175"/>
      <c r="M125" s="175"/>
      <c r="N125" s="156">
        <f t="shared" si="0"/>
        <v>0</v>
      </c>
      <c r="O125" s="121" t="s">
        <v>103</v>
      </c>
      <c r="P125" s="159">
        <f>VLOOKUP(O125,EmissionFactors!$A$1:$B$9,2,FALSE)</f>
        <v>0</v>
      </c>
      <c r="Q125" s="49"/>
      <c r="R125" s="51"/>
      <c r="S125" s="51"/>
      <c r="T125" s="162">
        <f t="shared" si="7"/>
        <v>0</v>
      </c>
      <c r="U125" s="167">
        <f t="shared" si="20"/>
        <v>0</v>
      </c>
      <c r="V125" s="168" t="str">
        <f t="shared" si="17"/>
        <v xml:space="preserve"> </v>
      </c>
      <c r="W125" s="169" t="str">
        <f t="shared" si="18"/>
        <v xml:space="preserve">  </v>
      </c>
      <c r="X125" s="98"/>
      <c r="Y125" s="98"/>
      <c r="Z125" s="98"/>
      <c r="AA125" s="98"/>
      <c r="AB125" s="98"/>
      <c r="AC125" s="98"/>
      <c r="AD125" s="98"/>
      <c r="AE125" s="103"/>
      <c r="AF125" s="103"/>
    </row>
    <row r="126" spans="1:32" s="7" customFormat="1" ht="21.95" customHeight="1" x14ac:dyDescent="0.2">
      <c r="A126" s="2"/>
      <c r="B126" s="22">
        <v>114</v>
      </c>
      <c r="C126" s="189"/>
      <c r="D126" s="190"/>
      <c r="E126" s="22"/>
      <c r="F126" s="153">
        <f t="shared" si="19"/>
        <v>0</v>
      </c>
      <c r="G126" s="46"/>
      <c r="H126" s="173">
        <f t="shared" si="21"/>
        <v>0</v>
      </c>
      <c r="I126" s="174"/>
      <c r="J126" s="112"/>
      <c r="K126" s="113"/>
      <c r="L126" s="175"/>
      <c r="M126" s="175"/>
      <c r="N126" s="156">
        <f t="shared" si="0"/>
        <v>0</v>
      </c>
      <c r="O126" s="121" t="s">
        <v>103</v>
      </c>
      <c r="P126" s="159">
        <f>VLOOKUP(O126,EmissionFactors!$A$1:$B$9,2,FALSE)</f>
        <v>0</v>
      </c>
      <c r="Q126" s="49"/>
      <c r="R126" s="51"/>
      <c r="S126" s="51"/>
      <c r="T126" s="162">
        <f t="shared" si="7"/>
        <v>0</v>
      </c>
      <c r="U126" s="167">
        <f t="shared" si="20"/>
        <v>0</v>
      </c>
      <c r="V126" s="168" t="str">
        <f t="shared" si="17"/>
        <v xml:space="preserve"> </v>
      </c>
      <c r="W126" s="169" t="str">
        <f t="shared" si="18"/>
        <v xml:space="preserve">  </v>
      </c>
      <c r="X126" s="98"/>
      <c r="Y126" s="98"/>
      <c r="Z126" s="98"/>
      <c r="AA126" s="98"/>
      <c r="AB126" s="98"/>
      <c r="AC126" s="98"/>
      <c r="AD126" s="98"/>
      <c r="AE126" s="103"/>
      <c r="AF126" s="103"/>
    </row>
    <row r="127" spans="1:32" s="7" customFormat="1" ht="21.95" customHeight="1" x14ac:dyDescent="0.2">
      <c r="A127" s="2"/>
      <c r="B127" s="22">
        <v>115</v>
      </c>
      <c r="C127" s="189"/>
      <c r="D127" s="190"/>
      <c r="E127" s="22"/>
      <c r="F127" s="153">
        <f t="shared" si="19"/>
        <v>0</v>
      </c>
      <c r="G127" s="46"/>
      <c r="H127" s="173">
        <f t="shared" si="21"/>
        <v>0</v>
      </c>
      <c r="I127" s="174"/>
      <c r="J127" s="112"/>
      <c r="K127" s="113"/>
      <c r="L127" s="175"/>
      <c r="M127" s="175"/>
      <c r="N127" s="156">
        <f t="shared" si="0"/>
        <v>0</v>
      </c>
      <c r="O127" s="121" t="s">
        <v>103</v>
      </c>
      <c r="P127" s="159">
        <f>VLOOKUP(O127,EmissionFactors!$A$1:$B$9,2,FALSE)</f>
        <v>0</v>
      </c>
      <c r="Q127" s="49"/>
      <c r="R127" s="51"/>
      <c r="S127" s="51"/>
      <c r="T127" s="162">
        <f t="shared" si="7"/>
        <v>0</v>
      </c>
      <c r="U127" s="167">
        <f t="shared" si="20"/>
        <v>0</v>
      </c>
      <c r="V127" s="168" t="str">
        <f t="shared" si="17"/>
        <v xml:space="preserve"> </v>
      </c>
      <c r="W127" s="169" t="str">
        <f t="shared" si="18"/>
        <v xml:space="preserve">  </v>
      </c>
      <c r="X127" s="98"/>
      <c r="Y127" s="98"/>
      <c r="Z127" s="98"/>
      <c r="AA127" s="98"/>
      <c r="AB127" s="98"/>
      <c r="AC127" s="98"/>
      <c r="AD127" s="98"/>
      <c r="AE127" s="103"/>
      <c r="AF127" s="103"/>
    </row>
    <row r="128" spans="1:32" s="7" customFormat="1" ht="21.95" customHeight="1" x14ac:dyDescent="0.2">
      <c r="A128" s="2"/>
      <c r="B128" s="31">
        <v>116</v>
      </c>
      <c r="C128" s="189"/>
      <c r="D128" s="190"/>
      <c r="E128" s="22"/>
      <c r="F128" s="153">
        <f t="shared" si="19"/>
        <v>0</v>
      </c>
      <c r="G128" s="46"/>
      <c r="H128" s="173">
        <f t="shared" si="21"/>
        <v>0</v>
      </c>
      <c r="I128" s="174"/>
      <c r="J128" s="112"/>
      <c r="K128" s="113"/>
      <c r="L128" s="175"/>
      <c r="M128" s="175"/>
      <c r="N128" s="156">
        <f t="shared" si="0"/>
        <v>0</v>
      </c>
      <c r="O128" s="121" t="s">
        <v>103</v>
      </c>
      <c r="P128" s="159">
        <f>VLOOKUP(O128,EmissionFactors!$A$1:$B$9,2,FALSE)</f>
        <v>0</v>
      </c>
      <c r="Q128" s="49"/>
      <c r="R128" s="51"/>
      <c r="S128" s="51"/>
      <c r="T128" s="162">
        <f t="shared" si="7"/>
        <v>0</v>
      </c>
      <c r="U128" s="167">
        <f t="shared" si="20"/>
        <v>0</v>
      </c>
      <c r="V128" s="168" t="str">
        <f t="shared" si="17"/>
        <v xml:space="preserve"> </v>
      </c>
      <c r="W128" s="169" t="str">
        <f t="shared" si="18"/>
        <v xml:space="preserve">  </v>
      </c>
      <c r="X128" s="98"/>
      <c r="Y128" s="98"/>
      <c r="Z128" s="98"/>
      <c r="AA128" s="98"/>
      <c r="AB128" s="98"/>
      <c r="AC128" s="98"/>
      <c r="AD128" s="98"/>
      <c r="AE128" s="103"/>
      <c r="AF128" s="103"/>
    </row>
    <row r="129" spans="1:32" s="7" customFormat="1" ht="21.95" customHeight="1" x14ac:dyDescent="0.2">
      <c r="A129" s="2"/>
      <c r="B129" s="31">
        <v>117</v>
      </c>
      <c r="C129" s="189"/>
      <c r="D129" s="190"/>
      <c r="E129" s="22"/>
      <c r="F129" s="153">
        <f t="shared" si="19"/>
        <v>0</v>
      </c>
      <c r="G129" s="46"/>
      <c r="H129" s="173">
        <f t="shared" si="21"/>
        <v>0</v>
      </c>
      <c r="I129" s="174"/>
      <c r="J129" s="112"/>
      <c r="K129" s="113"/>
      <c r="L129" s="175"/>
      <c r="M129" s="175"/>
      <c r="N129" s="156">
        <f t="shared" si="0"/>
        <v>0</v>
      </c>
      <c r="O129" s="121" t="s">
        <v>103</v>
      </c>
      <c r="P129" s="159">
        <f>VLOOKUP(O129,EmissionFactors!$A$1:$B$9,2,FALSE)</f>
        <v>0</v>
      </c>
      <c r="Q129" s="49"/>
      <c r="R129" s="51"/>
      <c r="S129" s="51"/>
      <c r="T129" s="162">
        <f t="shared" si="7"/>
        <v>0</v>
      </c>
      <c r="U129" s="167">
        <f t="shared" si="20"/>
        <v>0</v>
      </c>
      <c r="V129" s="168" t="str">
        <f t="shared" si="17"/>
        <v xml:space="preserve"> </v>
      </c>
      <c r="W129" s="169" t="str">
        <f t="shared" si="18"/>
        <v xml:space="preserve">  </v>
      </c>
      <c r="X129" s="98"/>
      <c r="Y129" s="98"/>
      <c r="Z129" s="98"/>
      <c r="AA129" s="98"/>
      <c r="AB129" s="98"/>
      <c r="AC129" s="98"/>
      <c r="AD129" s="98"/>
      <c r="AE129" s="103"/>
      <c r="AF129" s="103"/>
    </row>
    <row r="130" spans="1:32" s="7" customFormat="1" ht="21.95" customHeight="1" x14ac:dyDescent="0.2">
      <c r="A130" s="2"/>
      <c r="B130" s="22">
        <v>118</v>
      </c>
      <c r="C130" s="189"/>
      <c r="D130" s="190"/>
      <c r="E130" s="22"/>
      <c r="F130" s="153">
        <f t="shared" si="19"/>
        <v>0</v>
      </c>
      <c r="G130" s="46"/>
      <c r="H130" s="173">
        <f t="shared" si="21"/>
        <v>0</v>
      </c>
      <c r="I130" s="174"/>
      <c r="J130" s="112"/>
      <c r="K130" s="113"/>
      <c r="L130" s="175"/>
      <c r="M130" s="175"/>
      <c r="N130" s="156">
        <f t="shared" si="0"/>
        <v>0</v>
      </c>
      <c r="O130" s="121" t="s">
        <v>103</v>
      </c>
      <c r="P130" s="159">
        <f>VLOOKUP(O130,EmissionFactors!$A$1:$B$9,2,FALSE)</f>
        <v>0</v>
      </c>
      <c r="Q130" s="49"/>
      <c r="R130" s="51"/>
      <c r="S130" s="51"/>
      <c r="T130" s="162">
        <f t="shared" si="7"/>
        <v>0</v>
      </c>
      <c r="U130" s="167">
        <f t="shared" si="20"/>
        <v>0</v>
      </c>
      <c r="V130" s="168" t="str">
        <f t="shared" si="17"/>
        <v xml:space="preserve"> </v>
      </c>
      <c r="W130" s="169" t="str">
        <f t="shared" si="18"/>
        <v xml:space="preserve">  </v>
      </c>
      <c r="X130" s="98"/>
      <c r="Y130" s="98"/>
      <c r="Z130" s="98"/>
      <c r="AA130" s="98"/>
      <c r="AB130" s="98"/>
      <c r="AC130" s="98"/>
      <c r="AD130" s="98"/>
      <c r="AE130" s="103"/>
      <c r="AF130" s="103"/>
    </row>
    <row r="131" spans="1:32" s="7" customFormat="1" ht="21.95" customHeight="1" x14ac:dyDescent="0.2">
      <c r="A131" s="2"/>
      <c r="B131" s="22">
        <v>119</v>
      </c>
      <c r="C131" s="189"/>
      <c r="D131" s="190"/>
      <c r="E131" s="22"/>
      <c r="F131" s="153">
        <f t="shared" si="19"/>
        <v>0</v>
      </c>
      <c r="G131" s="46"/>
      <c r="H131" s="173">
        <f t="shared" si="21"/>
        <v>0</v>
      </c>
      <c r="I131" s="174"/>
      <c r="J131" s="112"/>
      <c r="K131" s="113"/>
      <c r="L131" s="175"/>
      <c r="M131" s="175"/>
      <c r="N131" s="156">
        <f t="shared" si="0"/>
        <v>0</v>
      </c>
      <c r="O131" s="121" t="s">
        <v>103</v>
      </c>
      <c r="P131" s="159">
        <f>VLOOKUP(O131,EmissionFactors!$A$1:$B$9,2,FALSE)</f>
        <v>0</v>
      </c>
      <c r="Q131" s="49"/>
      <c r="R131" s="51"/>
      <c r="S131" s="51"/>
      <c r="T131" s="162">
        <f t="shared" si="7"/>
        <v>0</v>
      </c>
      <c r="U131" s="167">
        <f t="shared" si="20"/>
        <v>0</v>
      </c>
      <c r="V131" s="168" t="str">
        <f t="shared" si="17"/>
        <v xml:space="preserve"> </v>
      </c>
      <c r="W131" s="169" t="str">
        <f t="shared" si="18"/>
        <v xml:space="preserve">  </v>
      </c>
      <c r="X131" s="98"/>
      <c r="Y131" s="98"/>
      <c r="Z131" s="98"/>
      <c r="AA131" s="98"/>
      <c r="AB131" s="98"/>
      <c r="AC131" s="98"/>
      <c r="AD131" s="98"/>
      <c r="AE131" s="103"/>
      <c r="AF131" s="103"/>
    </row>
    <row r="132" spans="1:32" s="7" customFormat="1" ht="21.95" customHeight="1" x14ac:dyDescent="0.2">
      <c r="A132" s="2"/>
      <c r="B132" s="22">
        <v>120</v>
      </c>
      <c r="C132" s="189"/>
      <c r="D132" s="190"/>
      <c r="E132" s="22"/>
      <c r="F132" s="153">
        <f t="shared" si="19"/>
        <v>0</v>
      </c>
      <c r="G132" s="46"/>
      <c r="H132" s="173">
        <f t="shared" si="21"/>
        <v>0</v>
      </c>
      <c r="I132" s="174"/>
      <c r="J132" s="112"/>
      <c r="K132" s="113"/>
      <c r="L132" s="175"/>
      <c r="M132" s="175"/>
      <c r="N132" s="156">
        <f t="shared" si="0"/>
        <v>0</v>
      </c>
      <c r="O132" s="121" t="s">
        <v>103</v>
      </c>
      <c r="P132" s="159">
        <f>VLOOKUP(O132,EmissionFactors!$A$1:$B$9,2,FALSE)</f>
        <v>0</v>
      </c>
      <c r="Q132" s="49"/>
      <c r="R132" s="51"/>
      <c r="S132" s="51"/>
      <c r="T132" s="162">
        <f t="shared" si="7"/>
        <v>0</v>
      </c>
      <c r="U132" s="167">
        <f t="shared" si="20"/>
        <v>0</v>
      </c>
      <c r="V132" s="168" t="str">
        <f t="shared" si="17"/>
        <v xml:space="preserve"> </v>
      </c>
      <c r="W132" s="169" t="str">
        <f t="shared" si="18"/>
        <v xml:space="preserve">  </v>
      </c>
      <c r="X132" s="98"/>
      <c r="Y132" s="98"/>
      <c r="Z132" s="98"/>
      <c r="AA132" s="98"/>
      <c r="AB132" s="98"/>
      <c r="AC132" s="98"/>
      <c r="AD132" s="98"/>
      <c r="AE132" s="103"/>
      <c r="AF132" s="103"/>
    </row>
    <row r="133" spans="1:32" s="7" customFormat="1" ht="21.95" customHeight="1" x14ac:dyDescent="0.2">
      <c r="A133" s="2"/>
      <c r="B133" s="31">
        <v>121</v>
      </c>
      <c r="C133" s="189"/>
      <c r="D133" s="190"/>
      <c r="E133" s="22"/>
      <c r="F133" s="153">
        <f t="shared" si="19"/>
        <v>0</v>
      </c>
      <c r="G133" s="46"/>
      <c r="H133" s="173">
        <f t="shared" si="21"/>
        <v>0</v>
      </c>
      <c r="I133" s="174"/>
      <c r="J133" s="112"/>
      <c r="K133" s="113"/>
      <c r="L133" s="175"/>
      <c r="M133" s="175"/>
      <c r="N133" s="156">
        <f t="shared" si="0"/>
        <v>0</v>
      </c>
      <c r="O133" s="121" t="s">
        <v>103</v>
      </c>
      <c r="P133" s="159">
        <f>VLOOKUP(O133,EmissionFactors!$A$1:$B$9,2,FALSE)</f>
        <v>0</v>
      </c>
      <c r="Q133" s="49"/>
      <c r="R133" s="51"/>
      <c r="S133" s="51"/>
      <c r="T133" s="162">
        <f t="shared" si="7"/>
        <v>0</v>
      </c>
      <c r="U133" s="167">
        <f t="shared" si="20"/>
        <v>0</v>
      </c>
      <c r="V133" s="168" t="str">
        <f t="shared" si="17"/>
        <v xml:space="preserve"> </v>
      </c>
      <c r="W133" s="169" t="str">
        <f t="shared" si="18"/>
        <v xml:space="preserve">  </v>
      </c>
      <c r="X133" s="98"/>
      <c r="Y133" s="98"/>
      <c r="Z133" s="98"/>
      <c r="AA133" s="98"/>
      <c r="AB133" s="98"/>
      <c r="AC133" s="98"/>
      <c r="AD133" s="98"/>
      <c r="AE133" s="103"/>
      <c r="AF133" s="103"/>
    </row>
    <row r="134" spans="1:32" s="7" customFormat="1" ht="21.95" customHeight="1" x14ac:dyDescent="0.2">
      <c r="A134" s="2"/>
      <c r="B134" s="31">
        <v>122</v>
      </c>
      <c r="C134" s="189"/>
      <c r="D134" s="190"/>
      <c r="E134" s="22"/>
      <c r="F134" s="153">
        <f t="shared" si="19"/>
        <v>0</v>
      </c>
      <c r="G134" s="46"/>
      <c r="H134" s="173">
        <f t="shared" si="21"/>
        <v>0</v>
      </c>
      <c r="I134" s="174"/>
      <c r="J134" s="112"/>
      <c r="K134" s="113"/>
      <c r="L134" s="175"/>
      <c r="M134" s="175"/>
      <c r="N134" s="156">
        <f t="shared" si="0"/>
        <v>0</v>
      </c>
      <c r="O134" s="121" t="s">
        <v>103</v>
      </c>
      <c r="P134" s="159">
        <f>VLOOKUP(O134,EmissionFactors!$A$1:$B$9,2,FALSE)</f>
        <v>0</v>
      </c>
      <c r="Q134" s="49"/>
      <c r="R134" s="51"/>
      <c r="S134" s="51"/>
      <c r="T134" s="162">
        <f t="shared" si="7"/>
        <v>0</v>
      </c>
      <c r="U134" s="167">
        <f t="shared" si="20"/>
        <v>0</v>
      </c>
      <c r="V134" s="168" t="str">
        <f t="shared" si="17"/>
        <v xml:space="preserve"> </v>
      </c>
      <c r="W134" s="169" t="str">
        <f t="shared" si="18"/>
        <v xml:space="preserve">  </v>
      </c>
      <c r="X134" s="98"/>
      <c r="Y134" s="98"/>
      <c r="Z134" s="98"/>
      <c r="AA134" s="98"/>
      <c r="AB134" s="98"/>
      <c r="AC134" s="98"/>
      <c r="AD134" s="98"/>
      <c r="AE134" s="103"/>
      <c r="AF134" s="103"/>
    </row>
    <row r="135" spans="1:32" s="7" customFormat="1" ht="21.95" customHeight="1" x14ac:dyDescent="0.2">
      <c r="A135" s="2"/>
      <c r="B135" s="31">
        <v>123</v>
      </c>
      <c r="C135" s="189"/>
      <c r="D135" s="190"/>
      <c r="E135" s="22"/>
      <c r="F135" s="153">
        <f t="shared" si="19"/>
        <v>0</v>
      </c>
      <c r="G135" s="46"/>
      <c r="H135" s="173">
        <f t="shared" si="21"/>
        <v>0</v>
      </c>
      <c r="I135" s="174"/>
      <c r="J135" s="112"/>
      <c r="K135" s="113"/>
      <c r="L135" s="175"/>
      <c r="M135" s="175"/>
      <c r="N135" s="156">
        <f t="shared" si="0"/>
        <v>0</v>
      </c>
      <c r="O135" s="121" t="s">
        <v>103</v>
      </c>
      <c r="P135" s="159">
        <f>VLOOKUP(O135,EmissionFactors!$A$1:$B$9,2,FALSE)</f>
        <v>0</v>
      </c>
      <c r="Q135" s="49"/>
      <c r="R135" s="51"/>
      <c r="S135" s="51"/>
      <c r="T135" s="162">
        <f t="shared" si="7"/>
        <v>0</v>
      </c>
      <c r="U135" s="167">
        <f t="shared" si="20"/>
        <v>0</v>
      </c>
      <c r="V135" s="168" t="str">
        <f t="shared" si="17"/>
        <v xml:space="preserve"> </v>
      </c>
      <c r="W135" s="169" t="str">
        <f t="shared" si="18"/>
        <v xml:space="preserve">  </v>
      </c>
      <c r="X135" s="98"/>
      <c r="Y135" s="98"/>
      <c r="Z135" s="98"/>
      <c r="AA135" s="98"/>
      <c r="AB135" s="98"/>
      <c r="AC135" s="98"/>
      <c r="AD135" s="98"/>
      <c r="AE135" s="103"/>
      <c r="AF135" s="103"/>
    </row>
    <row r="136" spans="1:32" s="7" customFormat="1" ht="21.95" customHeight="1" x14ac:dyDescent="0.2">
      <c r="A136" s="2"/>
      <c r="B136" s="22">
        <v>124</v>
      </c>
      <c r="C136" s="189"/>
      <c r="D136" s="190"/>
      <c r="E136" s="22"/>
      <c r="F136" s="153">
        <f t="shared" si="19"/>
        <v>0</v>
      </c>
      <c r="G136" s="46"/>
      <c r="H136" s="173">
        <f t="shared" si="21"/>
        <v>0</v>
      </c>
      <c r="I136" s="174"/>
      <c r="J136" s="112"/>
      <c r="K136" s="113"/>
      <c r="L136" s="175"/>
      <c r="M136" s="175"/>
      <c r="N136" s="156">
        <f t="shared" si="0"/>
        <v>0</v>
      </c>
      <c r="O136" s="121" t="s">
        <v>103</v>
      </c>
      <c r="P136" s="159">
        <f>VLOOKUP(O136,EmissionFactors!$A$1:$B$9,2,FALSE)</f>
        <v>0</v>
      </c>
      <c r="Q136" s="49"/>
      <c r="R136" s="51"/>
      <c r="S136" s="51"/>
      <c r="T136" s="162">
        <f t="shared" si="7"/>
        <v>0</v>
      </c>
      <c r="U136" s="167">
        <f t="shared" si="20"/>
        <v>0</v>
      </c>
      <c r="V136" s="168" t="str">
        <f t="shared" si="17"/>
        <v xml:space="preserve"> </v>
      </c>
      <c r="W136" s="169" t="str">
        <f t="shared" si="18"/>
        <v xml:space="preserve">  </v>
      </c>
      <c r="X136" s="98"/>
      <c r="Y136" s="98"/>
      <c r="Z136" s="98"/>
      <c r="AA136" s="98"/>
      <c r="AB136" s="98"/>
      <c r="AC136" s="98"/>
      <c r="AD136" s="98"/>
      <c r="AE136" s="103"/>
      <c r="AF136" s="103"/>
    </row>
    <row r="137" spans="1:32" s="7" customFormat="1" ht="21.95" customHeight="1" x14ac:dyDescent="0.2">
      <c r="A137" s="2"/>
      <c r="B137" s="22">
        <v>125</v>
      </c>
      <c r="C137" s="189"/>
      <c r="D137" s="190"/>
      <c r="E137" s="22"/>
      <c r="F137" s="153">
        <f t="shared" si="19"/>
        <v>0</v>
      </c>
      <c r="G137" s="46"/>
      <c r="H137" s="173">
        <f t="shared" si="21"/>
        <v>0</v>
      </c>
      <c r="I137" s="174"/>
      <c r="J137" s="112"/>
      <c r="K137" s="113"/>
      <c r="L137" s="175"/>
      <c r="M137" s="175"/>
      <c r="N137" s="156">
        <f t="shared" si="0"/>
        <v>0</v>
      </c>
      <c r="O137" s="121" t="s">
        <v>103</v>
      </c>
      <c r="P137" s="159">
        <f>VLOOKUP(O137,EmissionFactors!$A$1:$B$9,2,FALSE)</f>
        <v>0</v>
      </c>
      <c r="Q137" s="49"/>
      <c r="R137" s="51"/>
      <c r="S137" s="51"/>
      <c r="T137" s="162">
        <f t="shared" si="7"/>
        <v>0</v>
      </c>
      <c r="U137" s="167">
        <f t="shared" si="20"/>
        <v>0</v>
      </c>
      <c r="V137" s="168" t="str">
        <f t="shared" si="17"/>
        <v xml:space="preserve"> </v>
      </c>
      <c r="W137" s="169" t="str">
        <f t="shared" si="18"/>
        <v xml:space="preserve">  </v>
      </c>
      <c r="X137" s="98"/>
      <c r="Y137" s="98"/>
      <c r="Z137" s="98"/>
      <c r="AA137" s="98"/>
      <c r="AB137" s="98"/>
      <c r="AC137" s="98"/>
      <c r="AD137" s="98"/>
      <c r="AE137" s="103"/>
      <c r="AF137" s="103"/>
    </row>
    <row r="138" spans="1:32" s="7" customFormat="1" ht="21.95" customHeight="1" x14ac:dyDescent="0.2">
      <c r="A138" s="2"/>
      <c r="B138" s="22">
        <v>126</v>
      </c>
      <c r="C138" s="189"/>
      <c r="D138" s="190"/>
      <c r="E138" s="22"/>
      <c r="F138" s="153">
        <f t="shared" si="19"/>
        <v>0</v>
      </c>
      <c r="G138" s="46"/>
      <c r="H138" s="173">
        <f t="shared" si="21"/>
        <v>0</v>
      </c>
      <c r="I138" s="174"/>
      <c r="J138" s="112"/>
      <c r="K138" s="113"/>
      <c r="L138" s="175"/>
      <c r="M138" s="175"/>
      <c r="N138" s="156">
        <f t="shared" si="0"/>
        <v>0</v>
      </c>
      <c r="O138" s="121" t="s">
        <v>103</v>
      </c>
      <c r="P138" s="159">
        <f>VLOOKUP(O138,EmissionFactors!$A$1:$B$9,2,FALSE)</f>
        <v>0</v>
      </c>
      <c r="Q138" s="49"/>
      <c r="R138" s="51"/>
      <c r="S138" s="51"/>
      <c r="T138" s="162">
        <f t="shared" si="7"/>
        <v>0</v>
      </c>
      <c r="U138" s="167">
        <f t="shared" si="20"/>
        <v>0</v>
      </c>
      <c r="V138" s="168" t="str">
        <f t="shared" si="17"/>
        <v xml:space="preserve"> </v>
      </c>
      <c r="W138" s="169" t="str">
        <f t="shared" si="18"/>
        <v xml:space="preserve">  </v>
      </c>
      <c r="X138" s="98"/>
      <c r="Y138" s="98"/>
      <c r="Z138" s="98"/>
      <c r="AA138" s="98"/>
      <c r="AB138" s="98"/>
      <c r="AC138" s="98"/>
      <c r="AD138" s="98"/>
      <c r="AE138" s="103"/>
      <c r="AF138" s="103"/>
    </row>
    <row r="139" spans="1:32" s="7" customFormat="1" ht="21.95" customHeight="1" x14ac:dyDescent="0.2">
      <c r="A139" s="2"/>
      <c r="B139" s="31">
        <v>127</v>
      </c>
      <c r="C139" s="189"/>
      <c r="D139" s="190"/>
      <c r="E139" s="22"/>
      <c r="F139" s="153">
        <f t="shared" si="19"/>
        <v>0</v>
      </c>
      <c r="G139" s="46"/>
      <c r="H139" s="173">
        <f t="shared" si="21"/>
        <v>0</v>
      </c>
      <c r="I139" s="174"/>
      <c r="J139" s="112"/>
      <c r="K139" s="113"/>
      <c r="L139" s="175"/>
      <c r="M139" s="175"/>
      <c r="N139" s="156">
        <f t="shared" si="0"/>
        <v>0</v>
      </c>
      <c r="O139" s="121" t="s">
        <v>103</v>
      </c>
      <c r="P139" s="159">
        <f>VLOOKUP(O139,EmissionFactors!$A$1:$B$9,2,FALSE)</f>
        <v>0</v>
      </c>
      <c r="Q139" s="49"/>
      <c r="R139" s="51"/>
      <c r="S139" s="51"/>
      <c r="T139" s="162">
        <f t="shared" si="7"/>
        <v>0</v>
      </c>
      <c r="U139" s="167">
        <f t="shared" si="20"/>
        <v>0</v>
      </c>
      <c r="V139" s="168" t="str">
        <f t="shared" si="17"/>
        <v xml:space="preserve"> </v>
      </c>
      <c r="W139" s="169" t="str">
        <f t="shared" si="18"/>
        <v xml:space="preserve">  </v>
      </c>
      <c r="X139" s="98"/>
      <c r="Y139" s="98"/>
      <c r="Z139" s="98"/>
      <c r="AA139" s="98"/>
      <c r="AB139" s="98"/>
      <c r="AC139" s="98"/>
      <c r="AD139" s="98"/>
      <c r="AE139" s="103"/>
      <c r="AF139" s="103"/>
    </row>
    <row r="140" spans="1:32" s="7" customFormat="1" ht="21.95" customHeight="1" x14ac:dyDescent="0.2">
      <c r="A140" s="2"/>
      <c r="B140" s="31">
        <v>128</v>
      </c>
      <c r="C140" s="189"/>
      <c r="D140" s="190"/>
      <c r="E140" s="22"/>
      <c r="F140" s="153">
        <f t="shared" si="19"/>
        <v>0</v>
      </c>
      <c r="G140" s="46"/>
      <c r="H140" s="173">
        <f t="shared" si="21"/>
        <v>0</v>
      </c>
      <c r="I140" s="174"/>
      <c r="J140" s="112"/>
      <c r="K140" s="113"/>
      <c r="L140" s="175"/>
      <c r="M140" s="175"/>
      <c r="N140" s="156">
        <f t="shared" si="0"/>
        <v>0</v>
      </c>
      <c r="O140" s="121" t="s">
        <v>103</v>
      </c>
      <c r="P140" s="159">
        <f>VLOOKUP(O140,EmissionFactors!$A$1:$B$9,2,FALSE)</f>
        <v>0</v>
      </c>
      <c r="Q140" s="49"/>
      <c r="R140" s="51"/>
      <c r="S140" s="51"/>
      <c r="T140" s="162">
        <f t="shared" si="7"/>
        <v>0</v>
      </c>
      <c r="U140" s="167">
        <f t="shared" si="20"/>
        <v>0</v>
      </c>
      <c r="V140" s="168" t="str">
        <f t="shared" si="17"/>
        <v xml:space="preserve"> </v>
      </c>
      <c r="W140" s="169" t="str">
        <f t="shared" si="18"/>
        <v xml:space="preserve">  </v>
      </c>
      <c r="X140" s="98"/>
      <c r="Y140" s="98"/>
      <c r="Z140" s="98"/>
      <c r="AA140" s="98"/>
      <c r="AB140" s="98"/>
      <c r="AC140" s="98"/>
      <c r="AD140" s="98"/>
      <c r="AE140" s="103"/>
      <c r="AF140" s="103"/>
    </row>
    <row r="141" spans="1:32" s="7" customFormat="1" ht="21.95" customHeight="1" x14ac:dyDescent="0.2">
      <c r="A141" s="2"/>
      <c r="B141" s="22">
        <v>129</v>
      </c>
      <c r="C141" s="189"/>
      <c r="D141" s="190"/>
      <c r="E141" s="22"/>
      <c r="F141" s="153">
        <f t="shared" si="19"/>
        <v>0</v>
      </c>
      <c r="G141" s="46"/>
      <c r="H141" s="173">
        <f t="shared" si="21"/>
        <v>0</v>
      </c>
      <c r="I141" s="174"/>
      <c r="J141" s="112"/>
      <c r="K141" s="113"/>
      <c r="L141" s="175"/>
      <c r="M141" s="175"/>
      <c r="N141" s="156">
        <f t="shared" si="0"/>
        <v>0</v>
      </c>
      <c r="O141" s="121" t="s">
        <v>103</v>
      </c>
      <c r="P141" s="159">
        <f>VLOOKUP(O141,EmissionFactors!$A$1:$B$9,2,FALSE)</f>
        <v>0</v>
      </c>
      <c r="Q141" s="49"/>
      <c r="R141" s="51"/>
      <c r="S141" s="51"/>
      <c r="T141" s="162">
        <f t="shared" si="7"/>
        <v>0</v>
      </c>
      <c r="U141" s="167">
        <f t="shared" si="20"/>
        <v>0</v>
      </c>
      <c r="V141" s="168" t="str">
        <f t="shared" si="17"/>
        <v xml:space="preserve"> </v>
      </c>
      <c r="W141" s="169" t="str">
        <f t="shared" si="18"/>
        <v xml:space="preserve">  </v>
      </c>
      <c r="X141" s="98"/>
      <c r="Y141" s="98"/>
      <c r="Z141" s="98"/>
      <c r="AA141" s="98"/>
      <c r="AB141" s="98"/>
      <c r="AC141" s="98"/>
      <c r="AD141" s="98"/>
      <c r="AE141" s="103"/>
      <c r="AF141" s="103"/>
    </row>
    <row r="142" spans="1:32" s="7" customFormat="1" ht="21.95" customHeight="1" x14ac:dyDescent="0.2">
      <c r="A142" s="2"/>
      <c r="B142" s="22">
        <v>130</v>
      </c>
      <c r="C142" s="189"/>
      <c r="D142" s="190"/>
      <c r="E142" s="22"/>
      <c r="F142" s="153">
        <f t="shared" ref="F142:F152" si="22">G141</f>
        <v>0</v>
      </c>
      <c r="G142" s="46"/>
      <c r="H142" s="173">
        <f t="shared" si="21"/>
        <v>0</v>
      </c>
      <c r="I142" s="174"/>
      <c r="J142" s="112"/>
      <c r="K142" s="113"/>
      <c r="L142" s="175"/>
      <c r="M142" s="175"/>
      <c r="N142" s="156">
        <f t="shared" si="0"/>
        <v>0</v>
      </c>
      <c r="O142" s="121" t="s">
        <v>103</v>
      </c>
      <c r="P142" s="159">
        <f>VLOOKUP(O142,EmissionFactors!$A$1:$B$9,2,FALSE)</f>
        <v>0</v>
      </c>
      <c r="Q142" s="49"/>
      <c r="R142" s="51"/>
      <c r="S142" s="51"/>
      <c r="T142" s="162">
        <f t="shared" si="7"/>
        <v>0</v>
      </c>
      <c r="U142" s="167">
        <f t="shared" si="20"/>
        <v>0</v>
      </c>
      <c r="V142" s="168" t="str">
        <f t="shared" si="17"/>
        <v xml:space="preserve"> </v>
      </c>
      <c r="W142" s="169" t="str">
        <f t="shared" si="18"/>
        <v xml:space="preserve">  </v>
      </c>
      <c r="X142" s="98"/>
      <c r="Y142" s="98"/>
      <c r="Z142" s="98"/>
      <c r="AA142" s="98"/>
      <c r="AB142" s="98"/>
      <c r="AC142" s="98"/>
      <c r="AD142" s="98"/>
      <c r="AE142" s="103"/>
      <c r="AF142" s="103"/>
    </row>
    <row r="143" spans="1:32" s="7" customFormat="1" ht="21.95" customHeight="1" x14ac:dyDescent="0.2">
      <c r="A143" s="2"/>
      <c r="B143" s="31">
        <v>131</v>
      </c>
      <c r="C143" s="189"/>
      <c r="D143" s="190"/>
      <c r="E143" s="22"/>
      <c r="F143" s="153">
        <f t="shared" si="22"/>
        <v>0</v>
      </c>
      <c r="G143" s="46"/>
      <c r="H143" s="173">
        <f t="shared" si="21"/>
        <v>0</v>
      </c>
      <c r="I143" s="174"/>
      <c r="J143" s="112"/>
      <c r="K143" s="113"/>
      <c r="L143" s="175"/>
      <c r="M143" s="175"/>
      <c r="N143" s="156">
        <f t="shared" si="0"/>
        <v>0</v>
      </c>
      <c r="O143" s="121" t="s">
        <v>103</v>
      </c>
      <c r="P143" s="159">
        <f>VLOOKUP(O143,EmissionFactors!$A$1:$B$9,2,FALSE)</f>
        <v>0</v>
      </c>
      <c r="Q143" s="49"/>
      <c r="R143" s="51"/>
      <c r="S143" s="51"/>
      <c r="T143" s="162">
        <f t="shared" si="7"/>
        <v>0</v>
      </c>
      <c r="U143" s="167">
        <f t="shared" ref="U143:U152" si="23">N143*P143</f>
        <v>0</v>
      </c>
      <c r="V143" s="168" t="str">
        <f t="shared" si="17"/>
        <v xml:space="preserve"> </v>
      </c>
      <c r="W143" s="169" t="str">
        <f t="shared" si="18"/>
        <v xml:space="preserve">  </v>
      </c>
      <c r="X143" s="98"/>
      <c r="Y143" s="98"/>
      <c r="Z143" s="98"/>
      <c r="AA143" s="98"/>
      <c r="AB143" s="98"/>
      <c r="AC143" s="98"/>
      <c r="AD143" s="98"/>
      <c r="AE143" s="103"/>
      <c r="AF143" s="103"/>
    </row>
    <row r="144" spans="1:32" s="7" customFormat="1" ht="21.95" customHeight="1" x14ac:dyDescent="0.2">
      <c r="A144" s="2"/>
      <c r="B144" s="22">
        <v>132</v>
      </c>
      <c r="C144" s="189"/>
      <c r="D144" s="190"/>
      <c r="E144" s="22"/>
      <c r="F144" s="153">
        <f t="shared" si="22"/>
        <v>0</v>
      </c>
      <c r="G144" s="46"/>
      <c r="H144" s="173">
        <f t="shared" si="21"/>
        <v>0</v>
      </c>
      <c r="I144" s="174"/>
      <c r="J144" s="112"/>
      <c r="K144" s="113"/>
      <c r="L144" s="175"/>
      <c r="M144" s="175"/>
      <c r="N144" s="156">
        <f t="shared" si="0"/>
        <v>0</v>
      </c>
      <c r="O144" s="121" t="s">
        <v>103</v>
      </c>
      <c r="P144" s="159">
        <f>VLOOKUP(O144,EmissionFactors!$A$1:$B$9,2,FALSE)</f>
        <v>0</v>
      </c>
      <c r="Q144" s="49"/>
      <c r="R144" s="51"/>
      <c r="S144" s="51"/>
      <c r="T144" s="162">
        <f t="shared" si="7"/>
        <v>0</v>
      </c>
      <c r="U144" s="167">
        <f t="shared" si="23"/>
        <v>0</v>
      </c>
      <c r="V144" s="168" t="str">
        <f t="shared" si="17"/>
        <v xml:space="preserve"> </v>
      </c>
      <c r="W144" s="169" t="str">
        <f t="shared" si="18"/>
        <v xml:space="preserve">  </v>
      </c>
      <c r="X144" s="98"/>
      <c r="Y144" s="98"/>
      <c r="Z144" s="98"/>
      <c r="AA144" s="98"/>
      <c r="AB144" s="98"/>
      <c r="AC144" s="98"/>
      <c r="AD144" s="98"/>
      <c r="AE144" s="103"/>
      <c r="AF144" s="103"/>
    </row>
    <row r="145" spans="1:32" s="7" customFormat="1" ht="21.95" customHeight="1" x14ac:dyDescent="0.2">
      <c r="A145" s="2"/>
      <c r="B145" s="22">
        <v>133</v>
      </c>
      <c r="C145" s="189"/>
      <c r="D145" s="190"/>
      <c r="E145" s="22"/>
      <c r="F145" s="153">
        <f t="shared" si="22"/>
        <v>0</v>
      </c>
      <c r="G145" s="46"/>
      <c r="H145" s="173">
        <f t="shared" si="21"/>
        <v>0</v>
      </c>
      <c r="I145" s="174"/>
      <c r="J145" s="112"/>
      <c r="K145" s="113"/>
      <c r="L145" s="175"/>
      <c r="M145" s="175"/>
      <c r="N145" s="156">
        <f t="shared" si="0"/>
        <v>0</v>
      </c>
      <c r="O145" s="121" t="s">
        <v>103</v>
      </c>
      <c r="P145" s="159">
        <f>VLOOKUP(O145,EmissionFactors!$A$1:$B$9,2,FALSE)</f>
        <v>0</v>
      </c>
      <c r="Q145" s="49"/>
      <c r="R145" s="51"/>
      <c r="S145" s="51"/>
      <c r="T145" s="162">
        <f t="shared" si="7"/>
        <v>0</v>
      </c>
      <c r="U145" s="167">
        <f t="shared" si="23"/>
        <v>0</v>
      </c>
      <c r="V145" s="168" t="str">
        <f t="shared" si="17"/>
        <v xml:space="preserve"> </v>
      </c>
      <c r="W145" s="169" t="str">
        <f t="shared" si="18"/>
        <v xml:space="preserve">  </v>
      </c>
      <c r="X145" s="98"/>
      <c r="Y145" s="98"/>
      <c r="Z145" s="98"/>
      <c r="AA145" s="98"/>
      <c r="AB145" s="98"/>
      <c r="AC145" s="98"/>
      <c r="AD145" s="98"/>
      <c r="AE145" s="103"/>
      <c r="AF145" s="103"/>
    </row>
    <row r="146" spans="1:32" s="7" customFormat="1" ht="21.95" customHeight="1" x14ac:dyDescent="0.2">
      <c r="A146" s="2"/>
      <c r="B146" s="22">
        <v>134</v>
      </c>
      <c r="C146" s="189"/>
      <c r="D146" s="190"/>
      <c r="E146" s="22"/>
      <c r="F146" s="153">
        <f t="shared" si="22"/>
        <v>0</v>
      </c>
      <c r="G146" s="46"/>
      <c r="H146" s="173">
        <f t="shared" si="21"/>
        <v>0</v>
      </c>
      <c r="I146" s="174"/>
      <c r="J146" s="112"/>
      <c r="K146" s="113"/>
      <c r="L146" s="175"/>
      <c r="M146" s="175"/>
      <c r="N146" s="156">
        <f t="shared" si="0"/>
        <v>0</v>
      </c>
      <c r="O146" s="121" t="s">
        <v>103</v>
      </c>
      <c r="P146" s="159">
        <f>VLOOKUP(O146,EmissionFactors!$A$1:$B$9,2,FALSE)</f>
        <v>0</v>
      </c>
      <c r="Q146" s="49"/>
      <c r="R146" s="51"/>
      <c r="S146" s="51"/>
      <c r="T146" s="162">
        <f t="shared" si="7"/>
        <v>0</v>
      </c>
      <c r="U146" s="167">
        <f t="shared" si="23"/>
        <v>0</v>
      </c>
      <c r="V146" s="168" t="str">
        <f t="shared" si="17"/>
        <v xml:space="preserve"> </v>
      </c>
      <c r="W146" s="169" t="str">
        <f t="shared" si="18"/>
        <v xml:space="preserve">  </v>
      </c>
      <c r="X146" s="98"/>
      <c r="Y146" s="98"/>
      <c r="Z146" s="98"/>
      <c r="AA146" s="98"/>
      <c r="AB146" s="98"/>
      <c r="AC146" s="98"/>
      <c r="AD146" s="98"/>
      <c r="AE146" s="103"/>
      <c r="AF146" s="103"/>
    </row>
    <row r="147" spans="1:32" s="7" customFormat="1" ht="21.95" customHeight="1" x14ac:dyDescent="0.2">
      <c r="A147" s="2"/>
      <c r="B147" s="31">
        <v>135</v>
      </c>
      <c r="C147" s="189"/>
      <c r="D147" s="190"/>
      <c r="E147" s="22"/>
      <c r="F147" s="153">
        <f t="shared" si="22"/>
        <v>0</v>
      </c>
      <c r="G147" s="46"/>
      <c r="H147" s="173">
        <f t="shared" si="21"/>
        <v>0</v>
      </c>
      <c r="I147" s="174"/>
      <c r="J147" s="112"/>
      <c r="K147" s="113"/>
      <c r="L147" s="175"/>
      <c r="M147" s="175"/>
      <c r="N147" s="156">
        <f t="shared" si="0"/>
        <v>0</v>
      </c>
      <c r="O147" s="121" t="s">
        <v>103</v>
      </c>
      <c r="P147" s="159">
        <f>VLOOKUP(O147,EmissionFactors!$A$1:$B$9,2,FALSE)</f>
        <v>0</v>
      </c>
      <c r="Q147" s="49"/>
      <c r="R147" s="51"/>
      <c r="S147" s="51"/>
      <c r="T147" s="162">
        <f t="shared" si="7"/>
        <v>0</v>
      </c>
      <c r="U147" s="167">
        <f t="shared" si="23"/>
        <v>0</v>
      </c>
      <c r="V147" s="168" t="str">
        <f t="shared" si="17"/>
        <v xml:space="preserve"> </v>
      </c>
      <c r="W147" s="169" t="str">
        <f t="shared" si="18"/>
        <v xml:space="preserve">  </v>
      </c>
      <c r="X147" s="98"/>
      <c r="Y147" s="98"/>
      <c r="Z147" s="98"/>
      <c r="AA147" s="98"/>
      <c r="AB147" s="98"/>
      <c r="AC147" s="98"/>
      <c r="AD147" s="98"/>
      <c r="AE147" s="103"/>
      <c r="AF147" s="103"/>
    </row>
    <row r="148" spans="1:32" s="7" customFormat="1" ht="21.95" customHeight="1" x14ac:dyDescent="0.2">
      <c r="A148" s="2"/>
      <c r="B148" s="31">
        <v>136</v>
      </c>
      <c r="C148" s="189"/>
      <c r="D148" s="190"/>
      <c r="E148" s="22"/>
      <c r="F148" s="153">
        <f t="shared" si="22"/>
        <v>0</v>
      </c>
      <c r="G148" s="46"/>
      <c r="H148" s="173">
        <f t="shared" si="21"/>
        <v>0</v>
      </c>
      <c r="I148" s="174"/>
      <c r="J148" s="112"/>
      <c r="K148" s="113"/>
      <c r="L148" s="175"/>
      <c r="M148" s="175"/>
      <c r="N148" s="156">
        <f t="shared" si="0"/>
        <v>0</v>
      </c>
      <c r="O148" s="121" t="s">
        <v>103</v>
      </c>
      <c r="P148" s="159">
        <f>VLOOKUP(O148,EmissionFactors!$A$1:$B$9,2,FALSE)</f>
        <v>0</v>
      </c>
      <c r="Q148" s="49"/>
      <c r="R148" s="51"/>
      <c r="S148" s="51"/>
      <c r="T148" s="162">
        <f t="shared" si="7"/>
        <v>0</v>
      </c>
      <c r="U148" s="167">
        <f t="shared" si="23"/>
        <v>0</v>
      </c>
      <c r="V148" s="168" t="str">
        <f t="shared" si="17"/>
        <v xml:space="preserve"> </v>
      </c>
      <c r="W148" s="169" t="str">
        <f t="shared" si="18"/>
        <v xml:space="preserve">  </v>
      </c>
      <c r="X148" s="98"/>
      <c r="Y148" s="98"/>
      <c r="Z148" s="98"/>
      <c r="AA148" s="98"/>
      <c r="AB148" s="98"/>
      <c r="AC148" s="98"/>
      <c r="AD148" s="98"/>
      <c r="AE148" s="103"/>
      <c r="AF148" s="103"/>
    </row>
    <row r="149" spans="1:32" s="7" customFormat="1" ht="21.95" customHeight="1" x14ac:dyDescent="0.2">
      <c r="A149" s="2"/>
      <c r="B149" s="22">
        <v>137</v>
      </c>
      <c r="C149" s="189"/>
      <c r="D149" s="190"/>
      <c r="E149" s="22"/>
      <c r="F149" s="153">
        <f t="shared" si="22"/>
        <v>0</v>
      </c>
      <c r="G149" s="46"/>
      <c r="H149" s="173">
        <f t="shared" ref="H149:H152" si="24">L148</f>
        <v>0</v>
      </c>
      <c r="I149" s="174"/>
      <c r="J149" s="112"/>
      <c r="K149" s="113"/>
      <c r="L149" s="175"/>
      <c r="M149" s="175"/>
      <c r="N149" s="156">
        <f t="shared" si="0"/>
        <v>0</v>
      </c>
      <c r="O149" s="121" t="s">
        <v>103</v>
      </c>
      <c r="P149" s="159">
        <f>VLOOKUP(O149,EmissionFactors!$A$1:$B$9,2,FALSE)</f>
        <v>0</v>
      </c>
      <c r="Q149" s="49"/>
      <c r="R149" s="51"/>
      <c r="S149" s="51"/>
      <c r="T149" s="162">
        <f t="shared" si="7"/>
        <v>0</v>
      </c>
      <c r="U149" s="167">
        <f t="shared" si="23"/>
        <v>0</v>
      </c>
      <c r="V149" s="168" t="str">
        <f t="shared" si="17"/>
        <v xml:space="preserve"> </v>
      </c>
      <c r="W149" s="169" t="str">
        <f t="shared" si="18"/>
        <v xml:space="preserve">  </v>
      </c>
      <c r="X149" s="98"/>
      <c r="Y149" s="98"/>
      <c r="Z149" s="98"/>
      <c r="AA149" s="98"/>
      <c r="AB149" s="98"/>
      <c r="AC149" s="98"/>
      <c r="AD149" s="98"/>
      <c r="AE149" s="103"/>
      <c r="AF149" s="103"/>
    </row>
    <row r="150" spans="1:32" s="7" customFormat="1" ht="21.95" customHeight="1" x14ac:dyDescent="0.2">
      <c r="A150" s="2"/>
      <c r="B150" s="22">
        <v>138</v>
      </c>
      <c r="C150" s="189"/>
      <c r="D150" s="190"/>
      <c r="E150" s="22"/>
      <c r="F150" s="153">
        <f t="shared" si="22"/>
        <v>0</v>
      </c>
      <c r="G150" s="46"/>
      <c r="H150" s="173">
        <f t="shared" si="24"/>
        <v>0</v>
      </c>
      <c r="I150" s="174"/>
      <c r="J150" s="112"/>
      <c r="K150" s="111"/>
      <c r="L150" s="175"/>
      <c r="M150" s="175"/>
      <c r="N150" s="156">
        <f t="shared" si="0"/>
        <v>0</v>
      </c>
      <c r="O150" s="121" t="s">
        <v>103</v>
      </c>
      <c r="P150" s="159">
        <f>VLOOKUP(O150,EmissionFactors!$A$1:$B$9,2,FALSE)</f>
        <v>0</v>
      </c>
      <c r="Q150" s="49"/>
      <c r="R150" s="51"/>
      <c r="S150" s="51"/>
      <c r="T150" s="162">
        <f t="shared" si="7"/>
        <v>0</v>
      </c>
      <c r="U150" s="167">
        <f t="shared" si="23"/>
        <v>0</v>
      </c>
      <c r="V150" s="168" t="str">
        <f t="shared" si="17"/>
        <v xml:space="preserve"> </v>
      </c>
      <c r="W150" s="169" t="str">
        <f t="shared" si="18"/>
        <v xml:space="preserve">  </v>
      </c>
      <c r="X150" s="98"/>
      <c r="Y150" s="98"/>
      <c r="Z150" s="98"/>
      <c r="AA150" s="98"/>
      <c r="AB150" s="98"/>
      <c r="AC150" s="98"/>
      <c r="AD150" s="98"/>
      <c r="AE150" s="103"/>
      <c r="AF150" s="103"/>
    </row>
    <row r="151" spans="1:32" s="7" customFormat="1" ht="21.95" customHeight="1" x14ac:dyDescent="0.2">
      <c r="A151" s="2"/>
      <c r="B151" s="31">
        <v>139</v>
      </c>
      <c r="C151" s="189"/>
      <c r="D151" s="190"/>
      <c r="E151" s="22"/>
      <c r="F151" s="153">
        <f t="shared" si="22"/>
        <v>0</v>
      </c>
      <c r="G151" s="46"/>
      <c r="H151" s="173">
        <f t="shared" si="24"/>
        <v>0</v>
      </c>
      <c r="I151" s="174"/>
      <c r="J151" s="112"/>
      <c r="K151" s="113"/>
      <c r="L151" s="175"/>
      <c r="M151" s="175"/>
      <c r="N151" s="156">
        <f t="shared" si="0"/>
        <v>0</v>
      </c>
      <c r="O151" s="121" t="s">
        <v>103</v>
      </c>
      <c r="P151" s="159">
        <f>VLOOKUP(O151,EmissionFactors!$A$1:$B$9,2,FALSE)</f>
        <v>0</v>
      </c>
      <c r="Q151" s="49"/>
      <c r="R151" s="51"/>
      <c r="S151" s="51"/>
      <c r="T151" s="162">
        <f t="shared" si="7"/>
        <v>0</v>
      </c>
      <c r="U151" s="167">
        <f t="shared" si="23"/>
        <v>0</v>
      </c>
      <c r="V151" s="168" t="str">
        <f t="shared" si="17"/>
        <v xml:space="preserve"> </v>
      </c>
      <c r="W151" s="169" t="str">
        <f t="shared" si="18"/>
        <v xml:space="preserve">  </v>
      </c>
      <c r="X151" s="98"/>
      <c r="Y151" s="98"/>
      <c r="Z151" s="98"/>
      <c r="AA151" s="98"/>
      <c r="AB151" s="98"/>
      <c r="AC151" s="98"/>
      <c r="AD151" s="98"/>
      <c r="AE151" s="103"/>
      <c r="AF151" s="103"/>
    </row>
    <row r="152" spans="1:32" s="7" customFormat="1" ht="21.95" customHeight="1" thickBot="1" x14ac:dyDescent="0.25">
      <c r="A152" s="2"/>
      <c r="B152" s="23">
        <v>140</v>
      </c>
      <c r="C152" s="191"/>
      <c r="D152" s="192"/>
      <c r="E152" s="23"/>
      <c r="F152" s="154">
        <f t="shared" si="22"/>
        <v>0</v>
      </c>
      <c r="G152" s="47"/>
      <c r="H152" s="236">
        <f t="shared" si="24"/>
        <v>0</v>
      </c>
      <c r="I152" s="237"/>
      <c r="J152" s="238"/>
      <c r="K152" s="239"/>
      <c r="L152" s="235"/>
      <c r="M152" s="235"/>
      <c r="N152" s="157">
        <f t="shared" si="0"/>
        <v>0</v>
      </c>
      <c r="O152" s="122" t="s">
        <v>103</v>
      </c>
      <c r="P152" s="160"/>
      <c r="Q152" s="52"/>
      <c r="R152" s="53"/>
      <c r="S152" s="53"/>
      <c r="T152" s="163">
        <f t="shared" si="7"/>
        <v>0</v>
      </c>
      <c r="U152" s="170">
        <f t="shared" si="23"/>
        <v>0</v>
      </c>
      <c r="V152" s="171" t="str">
        <f t="shared" si="17"/>
        <v xml:space="preserve"> </v>
      </c>
      <c r="W152" s="172" t="str">
        <f t="shared" si="18"/>
        <v xml:space="preserve">  </v>
      </c>
      <c r="X152" s="98" t="b">
        <f t="shared" si="3"/>
        <v>1</v>
      </c>
      <c r="Y152" s="98" t="b">
        <f t="shared" si="4"/>
        <v>1</v>
      </c>
      <c r="Z152" s="98" t="b">
        <f t="shared" si="8"/>
        <v>1</v>
      </c>
      <c r="AA152" s="98" t="b">
        <f t="shared" si="9"/>
        <v>1</v>
      </c>
      <c r="AB152" s="98" t="b">
        <f t="shared" si="10"/>
        <v>1</v>
      </c>
      <c r="AC152" s="98" t="b">
        <f t="shared" si="11"/>
        <v>1</v>
      </c>
      <c r="AD152" s="98" t="b">
        <f>_xlfn.ISFORMULA(W152)</f>
        <v>1</v>
      </c>
      <c r="AE152" s="103"/>
      <c r="AF152" s="103"/>
    </row>
    <row r="153" spans="1:32" ht="20.100000000000001" customHeight="1" x14ac:dyDescent="0.2">
      <c r="A153" s="3" t="s">
        <v>0</v>
      </c>
      <c r="B153" s="3"/>
      <c r="C153" s="200"/>
      <c r="D153" s="200"/>
      <c r="E153" s="200"/>
      <c r="F153" s="36"/>
      <c r="G153" s="4"/>
      <c r="H153" s="4"/>
      <c r="I153" s="4"/>
      <c r="J153" s="57"/>
      <c r="K153" s="57"/>
      <c r="L153" s="57"/>
      <c r="M153" s="57"/>
      <c r="N153" s="57"/>
      <c r="O153" s="4"/>
      <c r="P153" s="4"/>
      <c r="Q153" s="4"/>
      <c r="R153" s="4"/>
      <c r="S153" s="4"/>
      <c r="T153" s="90"/>
      <c r="U153" s="4"/>
      <c r="V153" s="4" t="str">
        <f t="shared" si="17"/>
        <v xml:space="preserve"> </v>
      </c>
      <c r="W153" s="3" t="s">
        <v>0</v>
      </c>
      <c r="Z153" s="97" t="s">
        <v>0</v>
      </c>
      <c r="AB153" s="97" t="s">
        <v>0</v>
      </c>
      <c r="AC153" s="97" t="s">
        <v>0</v>
      </c>
      <c r="AD153" s="97" t="s">
        <v>0</v>
      </c>
    </row>
    <row r="154" spans="1:32" ht="20.100000000000001" customHeight="1" thickBot="1" x14ac:dyDescent="0.25">
      <c r="B154" s="3"/>
      <c r="C154" s="201" t="s">
        <v>68</v>
      </c>
      <c r="D154" s="201"/>
      <c r="E154" s="201"/>
      <c r="F154" s="36"/>
      <c r="G154" s="14"/>
      <c r="H154" s="14"/>
      <c r="I154" s="14"/>
      <c r="J154" s="57"/>
      <c r="K154" s="57"/>
      <c r="L154" s="57"/>
      <c r="M154" s="57"/>
      <c r="N154" s="57"/>
      <c r="O154" s="201" t="s">
        <v>85</v>
      </c>
      <c r="P154" s="201"/>
      <c r="Q154" s="201"/>
      <c r="R154" s="4"/>
      <c r="S154" s="4"/>
      <c r="T154" s="4"/>
      <c r="U154" s="12"/>
      <c r="V154" s="4"/>
      <c r="W154" s="3"/>
    </row>
    <row r="155" spans="1:32" ht="20.100000000000001" customHeight="1" x14ac:dyDescent="0.2">
      <c r="B155" s="63" t="s">
        <v>14</v>
      </c>
      <c r="C155" s="188" t="s">
        <v>69</v>
      </c>
      <c r="D155" s="188"/>
      <c r="E155" s="188"/>
      <c r="F155" s="188"/>
      <c r="G155" s="188"/>
      <c r="H155" s="188"/>
      <c r="I155" s="188"/>
      <c r="J155" s="57"/>
      <c r="K155" s="57"/>
      <c r="L155" s="57"/>
      <c r="M155" s="57"/>
      <c r="N155" s="57"/>
      <c r="O155" s="240" t="s">
        <v>73</v>
      </c>
      <c r="P155" s="125" t="s">
        <v>77</v>
      </c>
      <c r="Q155" s="126" t="s">
        <v>47</v>
      </c>
      <c r="R155" s="126" t="s">
        <v>78</v>
      </c>
      <c r="S155" s="127" t="s">
        <v>81</v>
      </c>
      <c r="T155" s="197" t="s">
        <v>88</v>
      </c>
      <c r="U155" s="198"/>
      <c r="V155" s="198"/>
      <c r="W155" s="199"/>
    </row>
    <row r="156" spans="1:32" ht="20.100000000000001" customHeight="1" x14ac:dyDescent="0.2">
      <c r="B156" s="63" t="s">
        <v>14</v>
      </c>
      <c r="C156" s="188" t="s">
        <v>70</v>
      </c>
      <c r="D156" s="188"/>
      <c r="E156" s="188"/>
      <c r="F156" s="188"/>
      <c r="G156" s="188"/>
      <c r="H156" s="188"/>
      <c r="I156" s="62"/>
      <c r="J156" s="57"/>
      <c r="K156" s="57"/>
      <c r="L156" s="57"/>
      <c r="M156" s="57"/>
      <c r="N156" s="57"/>
      <c r="O156" s="241"/>
      <c r="P156" s="128" t="s">
        <v>24</v>
      </c>
      <c r="Q156" s="129" t="s">
        <v>25</v>
      </c>
      <c r="R156" s="129" t="s">
        <v>79</v>
      </c>
      <c r="S156" s="130" t="s">
        <v>26</v>
      </c>
      <c r="T156" s="131" t="s">
        <v>34</v>
      </c>
      <c r="U156" s="132" t="s">
        <v>35</v>
      </c>
      <c r="V156" s="132" t="s">
        <v>84</v>
      </c>
      <c r="W156" s="133" t="s">
        <v>82</v>
      </c>
    </row>
    <row r="157" spans="1:32" ht="20.100000000000001" customHeight="1" x14ac:dyDescent="0.2">
      <c r="B157" s="73" t="s">
        <v>14</v>
      </c>
      <c r="C157" s="188" t="s">
        <v>71</v>
      </c>
      <c r="D157" s="188"/>
      <c r="E157" s="188"/>
      <c r="F157" s="188"/>
      <c r="G157" s="188"/>
      <c r="H157" s="188"/>
      <c r="I157" s="62"/>
      <c r="J157" s="57"/>
      <c r="K157" s="57"/>
      <c r="L157" s="57"/>
      <c r="M157" s="57"/>
      <c r="N157" s="57"/>
      <c r="O157" s="134" t="s">
        <v>74</v>
      </c>
      <c r="P157" s="135">
        <f>SUMIFS(Q13:Q152,$E$13:$E$152,"Empty")</f>
        <v>0</v>
      </c>
      <c r="Q157" s="135">
        <f>SUMIFS(N13:N152,$E$13:$E$152,"Empty")</f>
        <v>0</v>
      </c>
      <c r="R157" s="136" t="s">
        <v>83</v>
      </c>
      <c r="S157" s="137" t="s">
        <v>83</v>
      </c>
      <c r="T157" s="138">
        <f>SUMIFS(U13:U152,$E$13:$E$152,"Empty")</f>
        <v>0</v>
      </c>
      <c r="U157" s="139" t="str">
        <f>IFERROR((T157/N157)," ")</f>
        <v xml:space="preserve"> </v>
      </c>
      <c r="V157" s="140" t="s">
        <v>83</v>
      </c>
      <c r="W157" s="141" t="s">
        <v>83</v>
      </c>
    </row>
    <row r="158" spans="1:32" ht="20.100000000000001" customHeight="1" x14ac:dyDescent="0.2">
      <c r="B158" s="63"/>
      <c r="C158" s="188"/>
      <c r="D158" s="188"/>
      <c r="E158" s="188"/>
      <c r="F158" s="188"/>
      <c r="G158" s="188"/>
      <c r="H158" s="188"/>
      <c r="I158" s="62"/>
      <c r="J158" s="57"/>
      <c r="K158" s="57"/>
      <c r="L158" s="57"/>
      <c r="M158" s="57"/>
      <c r="N158" s="57"/>
      <c r="O158" s="142" t="s">
        <v>75</v>
      </c>
      <c r="P158" s="135">
        <f>SUMIFS(R13:R152,$E$13:$E$152,"Loaded")</f>
        <v>0</v>
      </c>
      <c r="Q158" s="135">
        <f>SUMIFS(N13:N152,$E$13:$E$152,"Loaded")</f>
        <v>0</v>
      </c>
      <c r="R158" s="143">
        <f>SUMIFS(S13:S152,E13:E152,"Loaded")</f>
        <v>0</v>
      </c>
      <c r="S158" s="144">
        <f>SUMIFS(T13:T152,E13:E152,"Loaded")</f>
        <v>0</v>
      </c>
      <c r="T158" s="145">
        <f>SUMIFS(U13:U152,$E$13:$E$152,"Loaded")</f>
        <v>0</v>
      </c>
      <c r="U158" s="139" t="str">
        <f>IFERROR((T158/N158)," ")</f>
        <v xml:space="preserve"> </v>
      </c>
      <c r="V158" s="139" t="str">
        <f>IFERROR((T158/R158)," ")</f>
        <v xml:space="preserve"> </v>
      </c>
      <c r="W158" s="146" t="str">
        <f>IFERROR((T158/S158)*1000," ")</f>
        <v xml:space="preserve"> </v>
      </c>
    </row>
    <row r="159" spans="1:32" ht="20.100000000000001" customHeight="1" thickBot="1" x14ac:dyDescent="0.25">
      <c r="B159" s="63" t="s">
        <v>14</v>
      </c>
      <c r="C159" s="188" t="s">
        <v>72</v>
      </c>
      <c r="D159" s="188"/>
      <c r="E159" s="188"/>
      <c r="F159" s="188"/>
      <c r="G159" s="188"/>
      <c r="H159" s="188"/>
      <c r="I159" s="61"/>
      <c r="J159" s="57"/>
      <c r="K159" s="57"/>
      <c r="L159" s="57"/>
      <c r="M159" s="57"/>
      <c r="N159" s="57"/>
      <c r="O159" s="147" t="s">
        <v>76</v>
      </c>
      <c r="P159" s="148">
        <f>SUM(N157,N158)</f>
        <v>0</v>
      </c>
      <c r="Q159" s="148">
        <f>SUM(Q157:Q158)</f>
        <v>0</v>
      </c>
      <c r="R159" s="148">
        <f>SUM(R157,R158)</f>
        <v>0</v>
      </c>
      <c r="S159" s="149">
        <f>SUM(S157,S158)</f>
        <v>0</v>
      </c>
      <c r="T159" s="150">
        <f>SUM(T157:T158)</f>
        <v>0</v>
      </c>
      <c r="U159" s="151" t="str">
        <f>IFERROR((T159/N159)," ")</f>
        <v xml:space="preserve"> </v>
      </c>
      <c r="V159" s="151" t="str">
        <f>IFERROR((T159/R159)," ")</f>
        <v xml:space="preserve"> </v>
      </c>
      <c r="W159" s="152" t="s">
        <v>83</v>
      </c>
    </row>
    <row r="160" spans="1:32" ht="20.100000000000001" customHeight="1" x14ac:dyDescent="0.2">
      <c r="B160" s="3"/>
      <c r="C160" s="61"/>
      <c r="D160" s="61"/>
      <c r="E160" s="61"/>
      <c r="F160" s="61"/>
      <c r="G160" s="61"/>
      <c r="H160" s="61"/>
      <c r="I160" s="61"/>
      <c r="J160" s="57"/>
      <c r="K160" s="57"/>
      <c r="L160" s="57"/>
      <c r="M160" s="57"/>
      <c r="N160" s="57"/>
      <c r="O160" s="39"/>
      <c r="P160" s="39"/>
      <c r="Q160" s="39"/>
      <c r="R160" s="39"/>
      <c r="S160" s="40"/>
      <c r="T160" s="38"/>
      <c r="U160" s="37"/>
      <c r="V160" s="57"/>
      <c r="W160" s="64"/>
    </row>
    <row r="161" spans="1:23" ht="18" customHeight="1" x14ac:dyDescent="0.2">
      <c r="A161" s="55"/>
      <c r="B161" s="56"/>
      <c r="C161" s="60"/>
      <c r="D161" s="60"/>
      <c r="E161" s="60"/>
      <c r="F161" s="60"/>
      <c r="G161" s="60"/>
      <c r="H161" s="57"/>
      <c r="I161" s="57"/>
      <c r="J161" s="57"/>
      <c r="K161" s="57"/>
      <c r="L161" s="60"/>
      <c r="M161" s="60"/>
      <c r="N161" s="60"/>
      <c r="O161" s="60"/>
      <c r="P161" s="60"/>
      <c r="Q161" s="60"/>
      <c r="R161" s="60"/>
      <c r="S161" s="57"/>
      <c r="T161" s="58"/>
      <c r="W161" s="5"/>
    </row>
    <row r="162" spans="1:23" x14ac:dyDescent="0.2">
      <c r="A162" s="55"/>
      <c r="B162" s="56"/>
      <c r="C162" s="59"/>
      <c r="D162" s="59"/>
      <c r="E162" s="59"/>
      <c r="F162" s="59"/>
      <c r="G162" s="59"/>
      <c r="H162" s="57"/>
      <c r="I162" s="57"/>
      <c r="J162" s="57"/>
      <c r="K162" s="57"/>
      <c r="L162" s="59"/>
      <c r="M162" s="59"/>
      <c r="N162" s="59"/>
      <c r="O162" s="59"/>
      <c r="P162" s="59"/>
      <c r="Q162" s="59"/>
      <c r="R162" s="59"/>
      <c r="S162" s="6"/>
      <c r="T162" s="6"/>
      <c r="U162" s="57"/>
      <c r="V162" s="57"/>
      <c r="W162" s="56"/>
    </row>
    <row r="163" spans="1:23" x14ac:dyDescent="0.2">
      <c r="A163" s="55"/>
      <c r="B163" s="56"/>
      <c r="H163" s="57"/>
      <c r="I163" s="57"/>
      <c r="J163" s="57"/>
      <c r="K163" s="57"/>
      <c r="S163" s="6"/>
      <c r="T163" s="6"/>
      <c r="U163" s="57"/>
      <c r="V163" s="57"/>
      <c r="W163" s="56"/>
    </row>
    <row r="164" spans="1:23" ht="12.75" customHeight="1" x14ac:dyDescent="0.2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</row>
    <row r="165" spans="1:23" ht="12.75" customHeight="1" x14ac:dyDescent="0.2"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</row>
    <row r="166" spans="1:23" ht="12.75" customHeight="1" x14ac:dyDescent="0.2"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</row>
    <row r="167" spans="1:23" ht="14.25" x14ac:dyDescent="0.2"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</row>
    <row r="168" spans="1:23" ht="14.25" x14ac:dyDescent="0.2">
      <c r="B168" s="54"/>
      <c r="C168" s="54" t="s">
        <v>0</v>
      </c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</row>
    <row r="169" spans="1:23" ht="14.25" x14ac:dyDescent="0.2"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</row>
    <row r="170" spans="1:23" ht="14.25" x14ac:dyDescent="0.2"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</row>
    <row r="171" spans="1:23" ht="14.25" x14ac:dyDescent="0.2"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</row>
    <row r="172" spans="1:23" ht="14.25" x14ac:dyDescent="0.2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</row>
    <row r="173" spans="1:23" ht="14.25" x14ac:dyDescent="0.2"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</row>
    <row r="174" spans="1:23" ht="14.25" x14ac:dyDescent="0.2"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</row>
  </sheetData>
  <sheetProtection algorithmName="SHA-512" hashValue="7Y7HyzeljKDCA7vE9dLBMvASaWKQe4fTS/zGM2wRs7UuG5I/ZqdfWrqqkwQQjOf7CPTAZTvknyIhOkZkgeOtAA==" saltValue="REFYrqK1jEOOVrWxhRslPQ==" spinCount="100000" sheet="1" objects="1" scenarios="1"/>
  <protectedRanges>
    <protectedRange sqref="F13" name="vertrek"/>
    <protectedRange sqref="J4:P5" name="kop2"/>
    <protectedRange sqref="E4:G5" name="kop1"/>
    <protectedRange sqref="G13:G152 C13:E152" name="DatumReis"/>
    <protectedRange sqref="H13 J13:M152" name="Brandstof"/>
    <protectedRange sqref="Q13:S152" name="transportprestatie"/>
  </protectedRanges>
  <mergeCells count="487">
    <mergeCell ref="H151:I151"/>
    <mergeCell ref="O155:O156"/>
    <mergeCell ref="O154:Q154"/>
    <mergeCell ref="C145:D145"/>
    <mergeCell ref="C146:D146"/>
    <mergeCell ref="C147:D147"/>
    <mergeCell ref="C148:D148"/>
    <mergeCell ref="C149:D149"/>
    <mergeCell ref="C150:D150"/>
    <mergeCell ref="C151:D151"/>
    <mergeCell ref="L148:M148"/>
    <mergeCell ref="L149:M149"/>
    <mergeCell ref="L150:M150"/>
    <mergeCell ref="L151:M151"/>
    <mergeCell ref="H145:I145"/>
    <mergeCell ref="H146:I146"/>
    <mergeCell ref="H147:I147"/>
    <mergeCell ref="H148:I148"/>
    <mergeCell ref="H149:I149"/>
    <mergeCell ref="H150:I150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4:M34"/>
    <mergeCell ref="J20:K20"/>
    <mergeCell ref="J22:K22"/>
    <mergeCell ref="H20:I20"/>
    <mergeCell ref="L23:M23"/>
    <mergeCell ref="J21:K21"/>
    <mergeCell ref="H21:I21"/>
    <mergeCell ref="H22:I22"/>
    <mergeCell ref="J27:K27"/>
    <mergeCell ref="L29:M29"/>
    <mergeCell ref="C29:D29"/>
    <mergeCell ref="C30:D30"/>
    <mergeCell ref="C159:H159"/>
    <mergeCell ref="J19:K19"/>
    <mergeCell ref="L152:M152"/>
    <mergeCell ref="H152:I152"/>
    <mergeCell ref="J152:K152"/>
    <mergeCell ref="H19:I19"/>
    <mergeCell ref="L36:M36"/>
    <mergeCell ref="C22:D22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31:D31"/>
    <mergeCell ref="H31:I31"/>
    <mergeCell ref="H27:I27"/>
    <mergeCell ref="H28:I28"/>
    <mergeCell ref="J28:K28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H9:I9"/>
    <mergeCell ref="U12:W12"/>
    <mergeCell ref="H12:I12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10:K10"/>
    <mergeCell ref="J11:K11"/>
    <mergeCell ref="J4:N4"/>
    <mergeCell ref="L8:M8"/>
    <mergeCell ref="L17:M17"/>
    <mergeCell ref="L18:M18"/>
    <mergeCell ref="T155:W155"/>
    <mergeCell ref="C156:H156"/>
    <mergeCell ref="C153:E153"/>
    <mergeCell ref="C154:E154"/>
    <mergeCell ref="C157:H158"/>
    <mergeCell ref="H32:I32"/>
    <mergeCell ref="L30:M30"/>
    <mergeCell ref="L31:M31"/>
    <mergeCell ref="L27:M27"/>
    <mergeCell ref="L28:M28"/>
    <mergeCell ref="C27:D27"/>
    <mergeCell ref="C28:D28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L25:M25"/>
    <mergeCell ref="L26:M26"/>
    <mergeCell ref="J25:K25"/>
    <mergeCell ref="J26:K26"/>
    <mergeCell ref="J23:K23"/>
    <mergeCell ref="L24:M24"/>
    <mergeCell ref="L21:M21"/>
    <mergeCell ref="L22:M22"/>
    <mergeCell ref="L20:M20"/>
    <mergeCell ref="J17:K17"/>
    <mergeCell ref="J18:K18"/>
    <mergeCell ref="O7:P7"/>
    <mergeCell ref="C12:D12"/>
    <mergeCell ref="E8:E11"/>
    <mergeCell ref="F8:F11"/>
    <mergeCell ref="G8:G11"/>
    <mergeCell ref="C155:I155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152:D152"/>
    <mergeCell ref="C34:D34"/>
    <mergeCell ref="H33:I33"/>
    <mergeCell ref="C20:D20"/>
    <mergeCell ref="C21:D21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L137:M137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</mergeCells>
  <conditionalFormatting sqref="E13:F152">
    <cfRule type="cellIs" dxfId="44" priority="31" operator="equal">
      <formula>0</formula>
    </cfRule>
  </conditionalFormatting>
  <conditionalFormatting sqref="F1:F8 F167 F173:F1048576">
    <cfRule type="cellIs" dxfId="43" priority="32" operator="equal">
      <formula>0</formula>
    </cfRule>
  </conditionalFormatting>
  <conditionalFormatting sqref="F12">
    <cfRule type="cellIs" dxfId="42" priority="11" operator="equal">
      <formula>0</formula>
    </cfRule>
  </conditionalFormatting>
  <conditionalFormatting sqref="G14:G151">
    <cfRule type="cellIs" dxfId="41" priority="30" operator="equal">
      <formula>0</formula>
    </cfRule>
  </conditionalFormatting>
  <conditionalFormatting sqref="H12">
    <cfRule type="cellIs" dxfId="40" priority="12" operator="equal">
      <formula>0</formula>
    </cfRule>
  </conditionalFormatting>
  <conditionalFormatting sqref="N13:P152">
    <cfRule type="cellIs" dxfId="39" priority="70" operator="equal">
      <formula>0</formula>
    </cfRule>
    <cfRule type="cellIs" dxfId="38" priority="71" operator="equal">
      <formula>0</formula>
    </cfRule>
  </conditionalFormatting>
  <conditionalFormatting sqref="N14:P152">
    <cfRule type="cellIs" dxfId="37" priority="8" operator="equal">
      <formula>FALSE</formula>
    </cfRule>
  </conditionalFormatting>
  <conditionalFormatting sqref="O160:Q160">
    <cfRule type="cellIs" dxfId="36" priority="34" operator="equal">
      <formula>0</formula>
    </cfRule>
    <cfRule type="cellIs" dxfId="35" priority="35" operator="equal">
      <formula>0</formula>
    </cfRule>
  </conditionalFormatting>
  <conditionalFormatting sqref="P157:Q159">
    <cfRule type="cellIs" dxfId="34" priority="1" operator="equal">
      <formula>0</formula>
    </cfRule>
    <cfRule type="cellIs" dxfId="33" priority="2" operator="equal">
      <formula>0</formula>
    </cfRule>
  </conditionalFormatting>
  <conditionalFormatting sqref="Q13:Q152">
    <cfRule type="cellIs" dxfId="32" priority="22" operator="equal">
      <formula>0</formula>
    </cfRule>
    <cfRule type="expression" dxfId="31" priority="23" stopIfTrue="1">
      <formula>$E13="Loaded"</formula>
    </cfRule>
    <cfRule type="cellIs" dxfId="30" priority="24" operator="equal">
      <formula>FALSE</formula>
    </cfRule>
    <cfRule type="cellIs" dxfId="29" priority="25" stopIfTrue="1" operator="equal">
      <formula>0</formula>
    </cfRule>
  </conditionalFormatting>
  <conditionalFormatting sqref="Q152">
    <cfRule type="cellIs" dxfId="28" priority="21" operator="equal">
      <formula>FALSE</formula>
    </cfRule>
  </conditionalFormatting>
  <conditionalFormatting sqref="R13:T152">
    <cfRule type="expression" dxfId="27" priority="13">
      <formula>$E13="Empty"</formula>
    </cfRule>
    <cfRule type="cellIs" dxfId="26" priority="15" operator="equal">
      <formula>FALSE</formula>
    </cfRule>
    <cfRule type="cellIs" dxfId="25" priority="20" stopIfTrue="1" operator="equal">
      <formula>0</formula>
    </cfRule>
  </conditionalFormatting>
  <conditionalFormatting sqref="U13:U152">
    <cfRule type="cellIs" dxfId="24" priority="59" operator="equal">
      <formula>0</formula>
    </cfRule>
  </conditionalFormatting>
  <conditionalFormatting sqref="V13:W152">
    <cfRule type="expression" dxfId="23" priority="54">
      <formula>$E13="Empty"</formula>
    </cfRule>
  </conditionalFormatting>
  <conditionalFormatting sqref="X1:AF1048576">
    <cfRule type="cellIs" dxfId="22" priority="10" operator="equal">
      <formula>FALSE</formula>
    </cfRule>
  </conditionalFormatting>
  <dataValidations count="6">
    <dataValidation type="list" allowBlank="1" showInputMessage="1" showErrorMessage="1" sqref="J5" xr:uid="{ADDF3301-1669-48AA-8FD6-EFA7872FADA5}">
      <formula1>" "</formula1>
    </dataValidation>
    <dataValidation type="custom" allowBlank="1" showInputMessage="1" showErrorMessage="1" errorTitle="Let op" error="Bij &quot;Type&quot; is Empty ingevuld. Daarom hoeft deze niet ingevuld te worden. " sqref="V13:W152" xr:uid="{49C5FA64-F331-4C92-A58B-45E88B717566}">
      <formula1>$E13="Leeg"</formula1>
    </dataValidation>
    <dataValidation type="list" allowBlank="1" showInputMessage="1" showErrorMessage="1" sqref="E13:E152" xr:uid="{02EA7791-D333-49F5-AD3C-F754CACE42F9}">
      <formula1>"Empty,Loaded"</formula1>
    </dataValidation>
    <dataValidation type="custom" allowBlank="1" showInputMessage="1" showErrorMessage="1" errorTitle="Let op" error="Bij 'Type' is 'Leeg' ingevuld. Daarom hoeft deze kolom niet ingevuld te worden. " sqref="T13:T152" xr:uid="{76B415C9-A2A8-2A43-B849-DDC16743EADD}">
      <formula1>$E13="Geladen"</formula1>
    </dataValidation>
    <dataValidation type="custom" allowBlank="1" showInputMessage="1" showErrorMessage="1" error="For 'Type', 'Loaded' is filled in. Therefore, there is no need to fill in this column. " sqref="Q13:Q152" xr:uid="{0BD7B426-8095-43ED-99AA-1DC25CFE31EB}">
      <formula1>$E13="Empty"</formula1>
    </dataValidation>
    <dataValidation type="custom" allowBlank="1" showInputMessage="1" showErrorMessage="1" errorTitle="Let op" error="For 'Type', 'Empty' is filled in. Therefore, there is no need to fill in this column. " sqref="R13:S152" xr:uid="{8B5FA527-A15D-43A9-992F-B43E2CA59287}">
      <formula1>$E13="Loaded"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0720CE-332B-4312-BD1C-A240BE1CA4A5}">
          <x14:formula1>
            <xm:f>EmissionFactors!$A$1:$A$9</xm:f>
          </x14:formula1>
          <xm:sqref>O13:O152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2A1C-AEBA-403A-9384-71C9D7154022}">
  <sheetPr>
    <pageSetUpPr fitToPage="1"/>
  </sheetPr>
  <dimension ref="A1:AI52"/>
  <sheetViews>
    <sheetView showGridLines="0" showZeros="0" zoomScaleNormal="100" zoomScaleSheetLayoutView="100" workbookViewId="0"/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17.85546875" style="5" bestFit="1" customWidth="1"/>
    <col min="16" max="16" width="14.7109375" style="5" customWidth="1"/>
    <col min="17" max="22" width="11.7109375" style="5" customWidth="1"/>
    <col min="23" max="23" width="11.7109375" style="6" customWidth="1"/>
    <col min="24" max="25" width="11.7109375" style="97" hidden="1" customWidth="1"/>
    <col min="26" max="29" width="15.7109375" style="97" hidden="1" customWidth="1"/>
    <col min="30" max="30" width="0" style="97" hidden="1" customWidth="1"/>
    <col min="31" max="32" width="0" style="102" hidden="1" customWidth="1"/>
    <col min="33" max="33" width="0" style="6" hidden="1" customWidth="1"/>
    <col min="34" max="16384" width="9.140625" style="6"/>
  </cols>
  <sheetData>
    <row r="1" spans="1:35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4"/>
      <c r="V1" s="4"/>
      <c r="W1" s="3"/>
    </row>
    <row r="2" spans="1:35" ht="20.100000000000001" customHeight="1" x14ac:dyDescent="0.2">
      <c r="B2" s="202" t="s">
        <v>104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14"/>
      <c r="P2" s="114"/>
      <c r="Q2" s="4" t="s">
        <v>0</v>
      </c>
      <c r="R2" s="4"/>
      <c r="S2" s="4"/>
      <c r="T2" s="4"/>
      <c r="U2" s="4"/>
      <c r="V2" s="4"/>
      <c r="W2" s="3"/>
    </row>
    <row r="3" spans="1:35" ht="20.100000000000001" customHeight="1" x14ac:dyDescent="0.2">
      <c r="B3" s="209"/>
      <c r="C3" s="209"/>
      <c r="D3" s="209"/>
      <c r="E3" s="209"/>
      <c r="F3" s="209"/>
      <c r="G3" s="209"/>
      <c r="H3" s="209"/>
      <c r="I3" s="4"/>
      <c r="J3" s="4" t="s">
        <v>0</v>
      </c>
      <c r="K3" s="4"/>
      <c r="L3" s="4"/>
      <c r="M3" s="4"/>
      <c r="N3" s="4"/>
      <c r="O3" s="4"/>
      <c r="P3" s="2"/>
      <c r="Q3" s="4"/>
      <c r="R3" s="4"/>
      <c r="S3" s="4"/>
      <c r="T3" s="4"/>
      <c r="U3" s="4"/>
      <c r="V3" s="4"/>
      <c r="W3" s="3"/>
    </row>
    <row r="4" spans="1:35" s="7" customFormat="1" ht="20.100000000000001" customHeight="1" x14ac:dyDescent="0.2">
      <c r="A4" s="2"/>
      <c r="B4" s="211" t="s">
        <v>66</v>
      </c>
      <c r="C4" s="211" t="s">
        <v>2</v>
      </c>
      <c r="D4" s="15" t="s">
        <v>1</v>
      </c>
      <c r="E4" s="203"/>
      <c r="F4" s="203"/>
      <c r="G4" s="203"/>
      <c r="H4" s="16" t="s">
        <v>13</v>
      </c>
      <c r="I4" s="10" t="s">
        <v>1</v>
      </c>
      <c r="J4" s="221"/>
      <c r="K4" s="221"/>
      <c r="L4" s="221"/>
      <c r="M4" s="221"/>
      <c r="N4" s="221"/>
      <c r="O4" s="114" t="s">
        <v>0</v>
      </c>
      <c r="P4" s="2"/>
      <c r="Q4" s="2"/>
      <c r="R4" s="1"/>
      <c r="S4" s="1"/>
      <c r="T4" s="1"/>
      <c r="U4" s="2"/>
      <c r="V4" s="1"/>
      <c r="W4" s="2"/>
      <c r="X4" s="98"/>
      <c r="Y4" s="98"/>
      <c r="Z4" s="98"/>
      <c r="AA4" s="98"/>
      <c r="AB4" s="98"/>
      <c r="AC4" s="98"/>
      <c r="AD4" s="98"/>
      <c r="AE4" s="103"/>
      <c r="AF4" s="103"/>
    </row>
    <row r="5" spans="1:35" s="7" customFormat="1" ht="20.100000000000001" customHeight="1" x14ac:dyDescent="0.2">
      <c r="A5" s="2"/>
      <c r="B5" s="212" t="s">
        <v>65</v>
      </c>
      <c r="C5" s="212" t="s">
        <v>12</v>
      </c>
      <c r="D5" s="15" t="s">
        <v>1</v>
      </c>
      <c r="E5" s="213"/>
      <c r="F5" s="213"/>
      <c r="G5" s="213"/>
      <c r="H5" s="16" t="s">
        <v>0</v>
      </c>
      <c r="I5" s="10" t="s">
        <v>0</v>
      </c>
      <c r="J5" s="114"/>
      <c r="K5" s="114"/>
      <c r="L5" s="114"/>
      <c r="M5" s="114"/>
      <c r="N5" s="114"/>
      <c r="O5" s="114"/>
      <c r="P5" s="2"/>
      <c r="Q5" s="2"/>
      <c r="R5" s="91"/>
      <c r="S5" s="1"/>
      <c r="T5" s="1"/>
      <c r="U5" s="1"/>
      <c r="V5" s="1"/>
      <c r="W5" s="2"/>
      <c r="X5" s="98"/>
      <c r="Y5" s="98"/>
      <c r="Z5" s="98"/>
      <c r="AA5" s="98"/>
      <c r="AB5" s="98"/>
      <c r="AC5" s="98"/>
      <c r="AD5" s="98"/>
      <c r="AE5" s="103"/>
      <c r="AF5" s="103"/>
    </row>
    <row r="6" spans="1:35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98"/>
      <c r="Y6" s="98"/>
      <c r="Z6" s="98"/>
      <c r="AA6" s="98"/>
      <c r="AB6" s="98"/>
      <c r="AC6" s="98"/>
      <c r="AD6" s="98"/>
      <c r="AE6" s="103"/>
      <c r="AF6" s="103"/>
    </row>
    <row r="7" spans="1:35" s="9" customFormat="1" ht="27" customHeight="1" x14ac:dyDescent="0.2">
      <c r="A7" s="13"/>
      <c r="C7" s="10"/>
      <c r="D7" s="10"/>
      <c r="E7" s="176" t="s">
        <v>61</v>
      </c>
      <c r="F7" s="210"/>
      <c r="G7" s="177"/>
      <c r="H7" s="176" t="s">
        <v>62</v>
      </c>
      <c r="I7" s="210"/>
      <c r="J7" s="210"/>
      <c r="K7" s="210"/>
      <c r="L7" s="210"/>
      <c r="M7" s="210"/>
      <c r="N7" s="177"/>
      <c r="O7" s="176" t="s">
        <v>91</v>
      </c>
      <c r="P7" s="177"/>
      <c r="Q7" s="176" t="s">
        <v>63</v>
      </c>
      <c r="R7" s="210"/>
      <c r="S7" s="210"/>
      <c r="T7" s="210"/>
      <c r="U7" s="176" t="s">
        <v>8</v>
      </c>
      <c r="V7" s="210"/>
      <c r="W7" s="177"/>
      <c r="X7" s="99"/>
      <c r="Y7" s="99"/>
      <c r="Z7" s="99"/>
      <c r="AA7" s="99"/>
      <c r="AB7" s="99"/>
      <c r="AC7" s="99"/>
      <c r="AD7" s="99"/>
      <c r="AE7" s="104"/>
      <c r="AF7" s="104"/>
    </row>
    <row r="8" spans="1:35" s="8" customFormat="1" ht="15" customHeight="1" x14ac:dyDescent="0.2">
      <c r="A8" s="1"/>
      <c r="B8" s="17"/>
      <c r="C8" s="17"/>
      <c r="D8" s="17"/>
      <c r="E8" s="179" t="s">
        <v>36</v>
      </c>
      <c r="F8" s="182" t="s">
        <v>38</v>
      </c>
      <c r="G8" s="185" t="s">
        <v>39</v>
      </c>
      <c r="H8" s="225" t="s">
        <v>3</v>
      </c>
      <c r="I8" s="216"/>
      <c r="J8" s="215" t="s">
        <v>4</v>
      </c>
      <c r="K8" s="216"/>
      <c r="L8" s="215" t="s">
        <v>5</v>
      </c>
      <c r="M8" s="216"/>
      <c r="N8" s="87" t="s">
        <v>17</v>
      </c>
      <c r="O8" s="116"/>
      <c r="P8" s="116"/>
      <c r="Q8" s="88"/>
      <c r="R8" s="89" t="s">
        <v>10</v>
      </c>
      <c r="S8" s="89" t="s">
        <v>11</v>
      </c>
      <c r="T8" s="92" t="s">
        <v>16</v>
      </c>
      <c r="U8" s="80" t="s">
        <v>0</v>
      </c>
      <c r="V8" s="84"/>
      <c r="W8" s="83" t="s">
        <v>22</v>
      </c>
      <c r="X8" s="98"/>
      <c r="Y8" s="98"/>
      <c r="Z8" s="98"/>
      <c r="AA8" s="98"/>
      <c r="AB8" s="98"/>
      <c r="AC8" s="98"/>
      <c r="AD8" s="98"/>
      <c r="AE8" s="98"/>
      <c r="AF8" s="98"/>
    </row>
    <row r="9" spans="1:35" s="8" customFormat="1" ht="15" customHeight="1" x14ac:dyDescent="0.2">
      <c r="A9" s="1"/>
      <c r="B9" s="17"/>
      <c r="C9" s="17"/>
      <c r="D9" s="17"/>
      <c r="E9" s="180"/>
      <c r="F9" s="183"/>
      <c r="G9" s="186"/>
      <c r="H9" s="226" t="s">
        <v>40</v>
      </c>
      <c r="I9" s="218"/>
      <c r="J9" s="67"/>
      <c r="K9" s="74"/>
      <c r="L9" s="246" t="s">
        <v>40</v>
      </c>
      <c r="M9" s="247"/>
      <c r="N9" s="75"/>
      <c r="O9" s="67"/>
      <c r="P9" s="117" t="s">
        <v>92</v>
      </c>
      <c r="Q9" s="76"/>
      <c r="R9" s="78" t="s">
        <v>0</v>
      </c>
      <c r="S9" s="78"/>
      <c r="T9" s="93" t="s">
        <v>53</v>
      </c>
      <c r="U9" s="81" t="s">
        <v>21</v>
      </c>
      <c r="V9" s="85" t="s">
        <v>21</v>
      </c>
      <c r="W9" s="24" t="s">
        <v>80</v>
      </c>
      <c r="X9" s="98"/>
      <c r="Y9" s="98"/>
      <c r="Z9" s="98"/>
      <c r="AA9" s="98"/>
      <c r="AB9" s="98"/>
      <c r="AC9" s="98"/>
      <c r="AD9" s="98"/>
      <c r="AE9" s="98"/>
      <c r="AF9" s="98"/>
    </row>
    <row r="10" spans="1:35" s="7" customFormat="1" ht="15" x14ac:dyDescent="0.2">
      <c r="A10" s="2"/>
      <c r="B10" s="17"/>
      <c r="C10" s="214"/>
      <c r="D10" s="214"/>
      <c r="E10" s="180"/>
      <c r="F10" s="183"/>
      <c r="G10" s="186"/>
      <c r="H10" s="226" t="s">
        <v>41</v>
      </c>
      <c r="I10" s="218"/>
      <c r="J10" s="217" t="s">
        <v>43</v>
      </c>
      <c r="K10" s="218"/>
      <c r="L10" s="217" t="s">
        <v>45</v>
      </c>
      <c r="M10" s="218"/>
      <c r="N10" s="65" t="s">
        <v>47</v>
      </c>
      <c r="O10" s="117"/>
      <c r="P10" s="117" t="s">
        <v>93</v>
      </c>
      <c r="Q10" s="77" t="s">
        <v>18</v>
      </c>
      <c r="R10" s="78" t="s">
        <v>18</v>
      </c>
      <c r="S10" s="78" t="s">
        <v>51</v>
      </c>
      <c r="T10" s="93" t="s">
        <v>15</v>
      </c>
      <c r="U10" s="81" t="s">
        <v>54</v>
      </c>
      <c r="V10" s="85" t="s">
        <v>55</v>
      </c>
      <c r="W10" s="24" t="s">
        <v>20</v>
      </c>
      <c r="X10" s="98"/>
      <c r="Y10" s="98"/>
      <c r="Z10" s="98"/>
      <c r="AA10" s="98"/>
      <c r="AB10" s="98"/>
      <c r="AC10" s="98"/>
      <c r="AD10" s="98"/>
      <c r="AE10" s="103"/>
      <c r="AF10" s="103"/>
    </row>
    <row r="11" spans="1:35" s="19" customFormat="1" ht="15" customHeight="1" thickBot="1" x14ac:dyDescent="0.25">
      <c r="A11" s="18"/>
      <c r="B11" s="17" t="s">
        <v>0</v>
      </c>
      <c r="C11" s="208" t="s">
        <v>0</v>
      </c>
      <c r="D11" s="208"/>
      <c r="E11" s="181"/>
      <c r="F11" s="184"/>
      <c r="G11" s="187"/>
      <c r="H11" s="227" t="s">
        <v>42</v>
      </c>
      <c r="I11" s="220"/>
      <c r="J11" s="219" t="s">
        <v>44</v>
      </c>
      <c r="K11" s="220"/>
      <c r="L11" s="217" t="s">
        <v>46</v>
      </c>
      <c r="M11" s="218"/>
      <c r="N11" s="65" t="s">
        <v>48</v>
      </c>
      <c r="O11" s="117" t="s">
        <v>67</v>
      </c>
      <c r="P11" s="117" t="s">
        <v>94</v>
      </c>
      <c r="Q11" s="77" t="s">
        <v>49</v>
      </c>
      <c r="R11" s="78" t="s">
        <v>50</v>
      </c>
      <c r="S11" s="79" t="s">
        <v>52</v>
      </c>
      <c r="T11" s="93" t="s">
        <v>19</v>
      </c>
      <c r="U11" s="82" t="s">
        <v>6</v>
      </c>
      <c r="V11" s="86" t="s">
        <v>23</v>
      </c>
      <c r="W11" s="24" t="s">
        <v>7</v>
      </c>
      <c r="X11" s="100"/>
      <c r="Y11" s="100"/>
      <c r="Z11" s="100"/>
      <c r="AA11" s="100"/>
      <c r="AB11" s="100"/>
      <c r="AC11" s="100"/>
      <c r="AD11" s="100"/>
      <c r="AE11" s="105"/>
      <c r="AF11" s="105"/>
    </row>
    <row r="12" spans="1:35" s="66" customFormat="1" ht="29.25" customHeight="1" thickBot="1" x14ac:dyDescent="0.25">
      <c r="B12" s="68" t="s">
        <v>9</v>
      </c>
      <c r="C12" s="178" t="s">
        <v>86</v>
      </c>
      <c r="D12" s="178"/>
      <c r="E12" s="71" t="s">
        <v>56</v>
      </c>
      <c r="F12" s="72" t="s">
        <v>57</v>
      </c>
      <c r="G12" s="69" t="s">
        <v>58</v>
      </c>
      <c r="H12" s="233" t="s">
        <v>59</v>
      </c>
      <c r="I12" s="234"/>
      <c r="J12" s="193" t="s">
        <v>58</v>
      </c>
      <c r="K12" s="194"/>
      <c r="L12" s="193" t="s">
        <v>58</v>
      </c>
      <c r="M12" s="194"/>
      <c r="N12" s="70" t="s">
        <v>60</v>
      </c>
      <c r="O12" s="115" t="s">
        <v>58</v>
      </c>
      <c r="P12" s="70" t="s">
        <v>60</v>
      </c>
      <c r="Q12" s="108" t="s">
        <v>58</v>
      </c>
      <c r="R12" s="110" t="s">
        <v>58</v>
      </c>
      <c r="S12" s="109" t="s">
        <v>58</v>
      </c>
      <c r="T12" s="107" t="s">
        <v>60</v>
      </c>
      <c r="U12" s="230" t="s">
        <v>60</v>
      </c>
      <c r="V12" s="231"/>
      <c r="W12" s="232"/>
      <c r="X12" s="101" t="s">
        <v>27</v>
      </c>
      <c r="Y12" s="101" t="s">
        <v>28</v>
      </c>
      <c r="Z12" s="101" t="s">
        <v>29</v>
      </c>
      <c r="AA12" s="101" t="s">
        <v>30</v>
      </c>
      <c r="AB12" s="101" t="s">
        <v>31</v>
      </c>
      <c r="AC12" s="101" t="s">
        <v>32</v>
      </c>
      <c r="AD12" s="101" t="s">
        <v>33</v>
      </c>
      <c r="AE12" s="106"/>
      <c r="AF12" s="106"/>
    </row>
    <row r="13" spans="1:35" s="7" customFormat="1" ht="21.95" customHeight="1" x14ac:dyDescent="0.2">
      <c r="A13" s="2"/>
      <c r="B13" s="31">
        <v>1</v>
      </c>
      <c r="C13" s="204"/>
      <c r="D13" s="205"/>
      <c r="E13" s="21"/>
      <c r="F13" s="25" t="s">
        <v>37</v>
      </c>
      <c r="G13" s="32"/>
      <c r="H13" s="228"/>
      <c r="I13" s="229"/>
      <c r="J13" s="222"/>
      <c r="K13" s="223"/>
      <c r="L13" s="224"/>
      <c r="M13" s="224"/>
      <c r="N13" s="30"/>
      <c r="O13" s="120" t="s">
        <v>103</v>
      </c>
      <c r="P13" s="118"/>
      <c r="Q13" s="48"/>
      <c r="R13" s="50"/>
      <c r="S13" s="50"/>
      <c r="T13" s="94"/>
      <c r="U13" s="43"/>
      <c r="V13" s="44"/>
      <c r="W13" s="45"/>
      <c r="X13" s="98" t="b">
        <f t="shared" ref="X13:X38" si="0">_xlfn.ISFORMULA(F13)</f>
        <v>0</v>
      </c>
      <c r="Y13" s="98" t="b">
        <f t="shared" ref="Y13:Y38" si="1">_xlfn.ISFORMULA(H13)</f>
        <v>0</v>
      </c>
      <c r="Z13" s="98" t="b">
        <f>_xlfn.ISFORMULA(N13)</f>
        <v>0</v>
      </c>
      <c r="AA13" s="98" t="b">
        <f>_xlfn.ISFORMULA(T13)</f>
        <v>0</v>
      </c>
      <c r="AB13" s="98" t="b">
        <f>_xlfn.ISFORMULA(U13)</f>
        <v>0</v>
      </c>
      <c r="AC13" s="98" t="b">
        <f>_xlfn.ISFORMULA(V13)</f>
        <v>0</v>
      </c>
      <c r="AD13" s="98" t="b">
        <f>_xlfn.ISFORMULA(W13)</f>
        <v>0</v>
      </c>
      <c r="AE13" s="103"/>
      <c r="AF13" s="103"/>
    </row>
    <row r="14" spans="1:35" s="7" customFormat="1" ht="21.95" customHeight="1" x14ac:dyDescent="0.2">
      <c r="A14" s="2"/>
      <c r="B14" s="31">
        <v>2</v>
      </c>
      <c r="C14" s="206"/>
      <c r="D14" s="207"/>
      <c r="E14" s="22"/>
      <c r="F14" s="26"/>
      <c r="G14" s="46"/>
      <c r="H14" s="242"/>
      <c r="I14" s="243"/>
      <c r="J14" s="195">
        <v>0</v>
      </c>
      <c r="K14" s="196"/>
      <c r="L14" s="175"/>
      <c r="M14" s="175"/>
      <c r="N14" s="33"/>
      <c r="O14" s="121" t="s">
        <v>103</v>
      </c>
      <c r="P14" s="119"/>
      <c r="Q14" s="49"/>
      <c r="R14" s="51"/>
      <c r="S14" s="51"/>
      <c r="T14" s="95"/>
      <c r="U14" s="28"/>
      <c r="V14" s="20"/>
      <c r="W14" s="34"/>
      <c r="X14" s="98" t="b">
        <f t="shared" si="0"/>
        <v>0</v>
      </c>
      <c r="Y14" s="98" t="b">
        <f t="shared" si="1"/>
        <v>0</v>
      </c>
      <c r="Z14" s="98" t="b">
        <f t="shared" ref="Z14:Z38" si="2">_xlfn.ISFORMULA(N14)</f>
        <v>0</v>
      </c>
      <c r="AA14" s="98" t="b">
        <f t="shared" ref="AA14:AD38" si="3">_xlfn.ISFORMULA(T14)</f>
        <v>0</v>
      </c>
      <c r="AB14" s="98" t="b">
        <f t="shared" si="3"/>
        <v>0</v>
      </c>
      <c r="AC14" s="98" t="b">
        <f t="shared" si="3"/>
        <v>0</v>
      </c>
      <c r="AD14" s="98" t="b">
        <f t="shared" si="3"/>
        <v>0</v>
      </c>
      <c r="AE14" s="103"/>
      <c r="AF14" s="103"/>
      <c r="AI14" s="7" t="s">
        <v>0</v>
      </c>
    </row>
    <row r="15" spans="1:35" s="7" customFormat="1" ht="21.95" customHeight="1" x14ac:dyDescent="0.2">
      <c r="A15" s="2"/>
      <c r="B15" s="22">
        <v>3</v>
      </c>
      <c r="C15" s="189"/>
      <c r="D15" s="190"/>
      <c r="E15" s="22"/>
      <c r="F15" s="26"/>
      <c r="G15" s="46"/>
      <c r="H15" s="242"/>
      <c r="I15" s="243"/>
      <c r="J15" s="195"/>
      <c r="K15" s="196"/>
      <c r="L15" s="175"/>
      <c r="M15" s="175"/>
      <c r="N15" s="33"/>
      <c r="O15" s="121" t="s">
        <v>103</v>
      </c>
      <c r="P15" s="119"/>
      <c r="Q15" s="49"/>
      <c r="R15" s="51"/>
      <c r="S15" s="51"/>
      <c r="T15" s="95"/>
      <c r="U15" s="28"/>
      <c r="V15" s="20"/>
      <c r="W15" s="34"/>
      <c r="X15" s="98" t="b">
        <f t="shared" si="0"/>
        <v>0</v>
      </c>
      <c r="Y15" s="98" t="b">
        <f t="shared" si="1"/>
        <v>0</v>
      </c>
      <c r="Z15" s="98" t="b">
        <f t="shared" si="2"/>
        <v>0</v>
      </c>
      <c r="AA15" s="98" t="b">
        <f t="shared" si="3"/>
        <v>0</v>
      </c>
      <c r="AB15" s="98" t="b">
        <f t="shared" si="3"/>
        <v>0</v>
      </c>
      <c r="AC15" s="98" t="b">
        <f t="shared" si="3"/>
        <v>0</v>
      </c>
      <c r="AD15" s="98" t="b">
        <f t="shared" si="3"/>
        <v>0</v>
      </c>
      <c r="AE15" s="103"/>
      <c r="AF15" s="103"/>
    </row>
    <row r="16" spans="1:35" s="7" customFormat="1" ht="21.95" customHeight="1" x14ac:dyDescent="0.2">
      <c r="A16" s="2"/>
      <c r="B16" s="22">
        <v>4</v>
      </c>
      <c r="C16" s="189"/>
      <c r="D16" s="190"/>
      <c r="E16" s="22"/>
      <c r="F16" s="26"/>
      <c r="G16" s="46"/>
      <c r="H16" s="242"/>
      <c r="I16" s="243"/>
      <c r="J16" s="195"/>
      <c r="K16" s="196"/>
      <c r="L16" s="175"/>
      <c r="M16" s="175"/>
      <c r="N16" s="33"/>
      <c r="O16" s="121" t="s">
        <v>103</v>
      </c>
      <c r="P16" s="119"/>
      <c r="Q16" s="49"/>
      <c r="R16" s="51"/>
      <c r="S16" s="51"/>
      <c r="T16" s="95"/>
      <c r="U16" s="28"/>
      <c r="V16" s="20"/>
      <c r="W16" s="34"/>
      <c r="X16" s="98" t="b">
        <f t="shared" si="0"/>
        <v>0</v>
      </c>
      <c r="Y16" s="98" t="b">
        <f t="shared" si="1"/>
        <v>0</v>
      </c>
      <c r="Z16" s="98" t="b">
        <f t="shared" si="2"/>
        <v>0</v>
      </c>
      <c r="AA16" s="98" t="b">
        <f t="shared" si="3"/>
        <v>0</v>
      </c>
      <c r="AB16" s="98" t="b">
        <f t="shared" si="3"/>
        <v>0</v>
      </c>
      <c r="AC16" s="98" t="b">
        <f t="shared" si="3"/>
        <v>0</v>
      </c>
      <c r="AD16" s="98" t="b">
        <f t="shared" si="3"/>
        <v>0</v>
      </c>
      <c r="AE16" s="103"/>
      <c r="AF16" s="103"/>
    </row>
    <row r="17" spans="1:32" s="7" customFormat="1" ht="21.95" customHeight="1" x14ac:dyDescent="0.2">
      <c r="A17" s="2"/>
      <c r="B17" s="22">
        <v>5</v>
      </c>
      <c r="C17" s="189"/>
      <c r="D17" s="190"/>
      <c r="E17" s="22"/>
      <c r="F17" s="26"/>
      <c r="G17" s="46"/>
      <c r="H17" s="242"/>
      <c r="I17" s="243"/>
      <c r="J17" s="195"/>
      <c r="K17" s="196"/>
      <c r="L17" s="175"/>
      <c r="M17" s="175"/>
      <c r="N17" s="33"/>
      <c r="O17" s="121" t="s">
        <v>103</v>
      </c>
      <c r="P17" s="119"/>
      <c r="Q17" s="49"/>
      <c r="R17" s="51"/>
      <c r="S17" s="51"/>
      <c r="T17" s="95"/>
      <c r="U17" s="28"/>
      <c r="V17" s="20"/>
      <c r="W17" s="34"/>
      <c r="X17" s="98" t="b">
        <f t="shared" si="0"/>
        <v>0</v>
      </c>
      <c r="Y17" s="98" t="b">
        <f t="shared" si="1"/>
        <v>0</v>
      </c>
      <c r="Z17" s="98" t="b">
        <f t="shared" si="2"/>
        <v>0</v>
      </c>
      <c r="AA17" s="98" t="b">
        <f t="shared" si="3"/>
        <v>0</v>
      </c>
      <c r="AB17" s="98" t="b">
        <f t="shared" si="3"/>
        <v>0</v>
      </c>
      <c r="AC17" s="98" t="b">
        <f t="shared" si="3"/>
        <v>0</v>
      </c>
      <c r="AD17" s="98" t="b">
        <f t="shared" si="3"/>
        <v>0</v>
      </c>
      <c r="AE17" s="103"/>
      <c r="AF17" s="103"/>
    </row>
    <row r="18" spans="1:32" s="7" customFormat="1" ht="21.95" customHeight="1" x14ac:dyDescent="0.2">
      <c r="A18" s="2"/>
      <c r="B18" s="22">
        <v>6</v>
      </c>
      <c r="C18" s="189"/>
      <c r="D18" s="190"/>
      <c r="E18" s="22"/>
      <c r="F18" s="26"/>
      <c r="G18" s="46"/>
      <c r="H18" s="242"/>
      <c r="I18" s="243"/>
      <c r="J18" s="195"/>
      <c r="K18" s="196"/>
      <c r="L18" s="175"/>
      <c r="M18" s="175"/>
      <c r="N18" s="33"/>
      <c r="O18" s="121" t="s">
        <v>103</v>
      </c>
      <c r="P18" s="119"/>
      <c r="Q18" s="49"/>
      <c r="R18" s="51"/>
      <c r="S18" s="51"/>
      <c r="T18" s="95"/>
      <c r="U18" s="28"/>
      <c r="V18" s="20"/>
      <c r="W18" s="34"/>
      <c r="X18" s="98" t="b">
        <f t="shared" si="0"/>
        <v>0</v>
      </c>
      <c r="Y18" s="98" t="b">
        <f t="shared" si="1"/>
        <v>0</v>
      </c>
      <c r="Z18" s="98" t="b">
        <f t="shared" si="2"/>
        <v>0</v>
      </c>
      <c r="AA18" s="98" t="b">
        <f t="shared" si="3"/>
        <v>0</v>
      </c>
      <c r="AB18" s="98" t="b">
        <f t="shared" si="3"/>
        <v>0</v>
      </c>
      <c r="AC18" s="98" t="b">
        <f t="shared" si="3"/>
        <v>0</v>
      </c>
      <c r="AD18" s="98" t="b">
        <f t="shared" si="3"/>
        <v>0</v>
      </c>
      <c r="AE18" s="103"/>
      <c r="AF18" s="103"/>
    </row>
    <row r="19" spans="1:32" s="7" customFormat="1" ht="21.95" customHeight="1" x14ac:dyDescent="0.2">
      <c r="A19" s="2"/>
      <c r="B19" s="22">
        <v>7</v>
      </c>
      <c r="C19" s="189"/>
      <c r="D19" s="190"/>
      <c r="E19" s="22"/>
      <c r="F19" s="26"/>
      <c r="G19" s="46"/>
      <c r="H19" s="242"/>
      <c r="I19" s="243"/>
      <c r="J19" s="195"/>
      <c r="K19" s="196"/>
      <c r="L19" s="175"/>
      <c r="M19" s="175"/>
      <c r="N19" s="33"/>
      <c r="O19" s="121" t="s">
        <v>103</v>
      </c>
      <c r="P19" s="119"/>
      <c r="Q19" s="49"/>
      <c r="R19" s="51"/>
      <c r="S19" s="51"/>
      <c r="T19" s="95"/>
      <c r="U19" s="28"/>
      <c r="V19" s="20"/>
      <c r="W19" s="34"/>
      <c r="X19" s="98" t="b">
        <f t="shared" si="0"/>
        <v>0</v>
      </c>
      <c r="Y19" s="98" t="b">
        <f t="shared" si="1"/>
        <v>0</v>
      </c>
      <c r="Z19" s="98" t="b">
        <f t="shared" si="2"/>
        <v>0</v>
      </c>
      <c r="AA19" s="98" t="b">
        <f t="shared" si="3"/>
        <v>0</v>
      </c>
      <c r="AB19" s="98" t="b">
        <f t="shared" si="3"/>
        <v>0</v>
      </c>
      <c r="AC19" s="98" t="b">
        <f t="shared" si="3"/>
        <v>0</v>
      </c>
      <c r="AD19" s="98" t="b">
        <f t="shared" si="3"/>
        <v>0</v>
      </c>
      <c r="AE19" s="103"/>
      <c r="AF19" s="103"/>
    </row>
    <row r="20" spans="1:32" s="7" customFormat="1" ht="21.95" customHeight="1" x14ac:dyDescent="0.2">
      <c r="A20" s="2"/>
      <c r="B20" s="22">
        <v>8</v>
      </c>
      <c r="C20" s="189"/>
      <c r="D20" s="190"/>
      <c r="E20" s="22"/>
      <c r="F20" s="26"/>
      <c r="G20" s="46"/>
      <c r="H20" s="242"/>
      <c r="I20" s="243"/>
      <c r="J20" s="195"/>
      <c r="K20" s="196"/>
      <c r="L20" s="175"/>
      <c r="M20" s="175"/>
      <c r="N20" s="33"/>
      <c r="O20" s="121" t="s">
        <v>103</v>
      </c>
      <c r="P20" s="119"/>
      <c r="Q20" s="49"/>
      <c r="R20" s="51"/>
      <c r="S20" s="51"/>
      <c r="T20" s="95"/>
      <c r="U20" s="28"/>
      <c r="V20" s="20"/>
      <c r="W20" s="34"/>
      <c r="X20" s="98" t="b">
        <f t="shared" si="0"/>
        <v>0</v>
      </c>
      <c r="Y20" s="98" t="b">
        <f t="shared" si="1"/>
        <v>0</v>
      </c>
      <c r="Z20" s="98" t="b">
        <f t="shared" si="2"/>
        <v>0</v>
      </c>
      <c r="AA20" s="98" t="b">
        <f t="shared" si="3"/>
        <v>0</v>
      </c>
      <c r="AB20" s="98" t="b">
        <f t="shared" si="3"/>
        <v>0</v>
      </c>
      <c r="AC20" s="98" t="b">
        <f t="shared" si="3"/>
        <v>0</v>
      </c>
      <c r="AD20" s="98" t="b">
        <f t="shared" si="3"/>
        <v>0</v>
      </c>
      <c r="AE20" s="103"/>
      <c r="AF20" s="103"/>
    </row>
    <row r="21" spans="1:32" s="7" customFormat="1" ht="21.95" customHeight="1" x14ac:dyDescent="0.2">
      <c r="A21" s="2"/>
      <c r="B21" s="22">
        <v>9</v>
      </c>
      <c r="C21" s="189"/>
      <c r="D21" s="190"/>
      <c r="E21" s="22"/>
      <c r="F21" s="26"/>
      <c r="G21" s="46"/>
      <c r="H21" s="242"/>
      <c r="I21" s="243"/>
      <c r="J21" s="195"/>
      <c r="K21" s="196"/>
      <c r="L21" s="175"/>
      <c r="M21" s="175"/>
      <c r="N21" s="33"/>
      <c r="O21" s="121" t="s">
        <v>103</v>
      </c>
      <c r="P21" s="119"/>
      <c r="Q21" s="49"/>
      <c r="R21" s="51"/>
      <c r="S21" s="51"/>
      <c r="T21" s="95"/>
      <c r="U21" s="28"/>
      <c r="V21" s="20"/>
      <c r="W21" s="34"/>
      <c r="X21" s="98" t="b">
        <f t="shared" si="0"/>
        <v>0</v>
      </c>
      <c r="Y21" s="98" t="b">
        <f t="shared" si="1"/>
        <v>0</v>
      </c>
      <c r="Z21" s="98" t="b">
        <f t="shared" si="2"/>
        <v>0</v>
      </c>
      <c r="AA21" s="98" t="b">
        <f t="shared" si="3"/>
        <v>0</v>
      </c>
      <c r="AB21" s="98" t="b">
        <f t="shared" si="3"/>
        <v>0</v>
      </c>
      <c r="AC21" s="98" t="b">
        <f t="shared" si="3"/>
        <v>0</v>
      </c>
      <c r="AD21" s="98" t="b">
        <f t="shared" si="3"/>
        <v>0</v>
      </c>
      <c r="AE21" s="103"/>
      <c r="AF21" s="103"/>
    </row>
    <row r="22" spans="1:32" s="7" customFormat="1" ht="21.95" customHeight="1" x14ac:dyDescent="0.2">
      <c r="A22" s="2"/>
      <c r="B22" s="22">
        <v>10</v>
      </c>
      <c r="C22" s="189"/>
      <c r="D22" s="190"/>
      <c r="E22" s="22"/>
      <c r="F22" s="26"/>
      <c r="G22" s="46"/>
      <c r="H22" s="242"/>
      <c r="I22" s="243"/>
      <c r="J22" s="195"/>
      <c r="K22" s="196"/>
      <c r="L22" s="175"/>
      <c r="M22" s="175"/>
      <c r="N22" s="33"/>
      <c r="O22" s="121" t="s">
        <v>103</v>
      </c>
      <c r="P22" s="119"/>
      <c r="Q22" s="49"/>
      <c r="R22" s="51"/>
      <c r="S22" s="51"/>
      <c r="T22" s="95"/>
      <c r="U22" s="28"/>
      <c r="V22" s="20"/>
      <c r="W22" s="34"/>
      <c r="X22" s="98" t="b">
        <f t="shared" si="0"/>
        <v>0</v>
      </c>
      <c r="Y22" s="98" t="b">
        <f t="shared" si="1"/>
        <v>0</v>
      </c>
      <c r="Z22" s="98" t="b">
        <f t="shared" si="2"/>
        <v>0</v>
      </c>
      <c r="AA22" s="98" t="b">
        <f t="shared" si="3"/>
        <v>0</v>
      </c>
      <c r="AB22" s="98" t="b">
        <f t="shared" si="3"/>
        <v>0</v>
      </c>
      <c r="AC22" s="98" t="b">
        <f t="shared" si="3"/>
        <v>0</v>
      </c>
      <c r="AD22" s="98" t="b">
        <f t="shared" si="3"/>
        <v>0</v>
      </c>
      <c r="AE22" s="103"/>
      <c r="AF22" s="103"/>
    </row>
    <row r="23" spans="1:32" s="7" customFormat="1" ht="21.95" customHeight="1" x14ac:dyDescent="0.2">
      <c r="A23" s="2"/>
      <c r="B23" s="22">
        <v>11</v>
      </c>
      <c r="C23" s="189"/>
      <c r="D23" s="190"/>
      <c r="E23" s="22"/>
      <c r="F23" s="26"/>
      <c r="G23" s="46"/>
      <c r="H23" s="242"/>
      <c r="I23" s="243"/>
      <c r="J23" s="195"/>
      <c r="K23" s="196"/>
      <c r="L23" s="175"/>
      <c r="M23" s="175"/>
      <c r="N23" s="33"/>
      <c r="O23" s="121" t="s">
        <v>103</v>
      </c>
      <c r="P23" s="119"/>
      <c r="Q23" s="49"/>
      <c r="R23" s="51"/>
      <c r="S23" s="51"/>
      <c r="T23" s="95"/>
      <c r="U23" s="28"/>
      <c r="V23" s="20"/>
      <c r="W23" s="34"/>
      <c r="X23" s="98" t="b">
        <f t="shared" si="0"/>
        <v>0</v>
      </c>
      <c r="Y23" s="98" t="b">
        <f t="shared" si="1"/>
        <v>0</v>
      </c>
      <c r="Z23" s="98" t="b">
        <f t="shared" si="2"/>
        <v>0</v>
      </c>
      <c r="AA23" s="98" t="b">
        <f t="shared" si="3"/>
        <v>0</v>
      </c>
      <c r="AB23" s="98" t="b">
        <f t="shared" si="3"/>
        <v>0</v>
      </c>
      <c r="AC23" s="98" t="b">
        <f t="shared" si="3"/>
        <v>0</v>
      </c>
      <c r="AD23" s="98" t="b">
        <f t="shared" si="3"/>
        <v>0</v>
      </c>
      <c r="AE23" s="103"/>
      <c r="AF23" s="103"/>
    </row>
    <row r="24" spans="1:32" s="7" customFormat="1" ht="21.95" customHeight="1" x14ac:dyDescent="0.2">
      <c r="A24" s="2"/>
      <c r="B24" s="22">
        <v>12</v>
      </c>
      <c r="C24" s="189"/>
      <c r="D24" s="190"/>
      <c r="E24" s="22"/>
      <c r="F24" s="26"/>
      <c r="G24" s="46"/>
      <c r="H24" s="242"/>
      <c r="I24" s="243"/>
      <c r="J24" s="195"/>
      <c r="K24" s="196"/>
      <c r="L24" s="175"/>
      <c r="M24" s="175"/>
      <c r="N24" s="33"/>
      <c r="O24" s="121" t="s">
        <v>103</v>
      </c>
      <c r="P24" s="119"/>
      <c r="Q24" s="49"/>
      <c r="R24" s="51"/>
      <c r="S24" s="51"/>
      <c r="T24" s="95"/>
      <c r="U24" s="28"/>
      <c r="V24" s="20"/>
      <c r="W24" s="34"/>
      <c r="X24" s="98" t="b">
        <f t="shared" si="0"/>
        <v>0</v>
      </c>
      <c r="Y24" s="98" t="b">
        <f t="shared" si="1"/>
        <v>0</v>
      </c>
      <c r="Z24" s="98" t="b">
        <f t="shared" si="2"/>
        <v>0</v>
      </c>
      <c r="AA24" s="98" t="b">
        <f t="shared" si="3"/>
        <v>0</v>
      </c>
      <c r="AB24" s="98" t="b">
        <f t="shared" si="3"/>
        <v>0</v>
      </c>
      <c r="AC24" s="98" t="b">
        <f t="shared" si="3"/>
        <v>0</v>
      </c>
      <c r="AD24" s="98" t="b">
        <f t="shared" si="3"/>
        <v>0</v>
      </c>
      <c r="AE24" s="103"/>
      <c r="AF24" s="103"/>
    </row>
    <row r="25" spans="1:32" s="7" customFormat="1" ht="21.95" customHeight="1" x14ac:dyDescent="0.2">
      <c r="A25" s="2"/>
      <c r="B25" s="22">
        <v>13</v>
      </c>
      <c r="C25" s="189"/>
      <c r="D25" s="190"/>
      <c r="E25" s="22"/>
      <c r="F25" s="26"/>
      <c r="G25" s="46"/>
      <c r="H25" s="242"/>
      <c r="I25" s="243"/>
      <c r="J25" s="195"/>
      <c r="K25" s="196"/>
      <c r="L25" s="175"/>
      <c r="M25" s="175"/>
      <c r="N25" s="33"/>
      <c r="O25" s="121" t="s">
        <v>103</v>
      </c>
      <c r="P25" s="119"/>
      <c r="Q25" s="49"/>
      <c r="R25" s="51"/>
      <c r="S25" s="51"/>
      <c r="T25" s="95"/>
      <c r="U25" s="28"/>
      <c r="V25" s="20"/>
      <c r="W25" s="34"/>
      <c r="X25" s="98" t="b">
        <f t="shared" si="0"/>
        <v>0</v>
      </c>
      <c r="Y25" s="98" t="b">
        <f t="shared" si="1"/>
        <v>0</v>
      </c>
      <c r="Z25" s="98" t="b">
        <f t="shared" si="2"/>
        <v>0</v>
      </c>
      <c r="AA25" s="98" t="b">
        <f t="shared" si="3"/>
        <v>0</v>
      </c>
      <c r="AB25" s="98" t="b">
        <f t="shared" si="3"/>
        <v>0</v>
      </c>
      <c r="AC25" s="98" t="b">
        <f t="shared" si="3"/>
        <v>0</v>
      </c>
      <c r="AD25" s="98" t="b">
        <f t="shared" si="3"/>
        <v>0</v>
      </c>
      <c r="AE25" s="103"/>
      <c r="AF25" s="103"/>
    </row>
    <row r="26" spans="1:32" s="7" customFormat="1" ht="21.95" customHeight="1" x14ac:dyDescent="0.2">
      <c r="A26" s="2"/>
      <c r="B26" s="22">
        <v>14</v>
      </c>
      <c r="C26" s="189"/>
      <c r="D26" s="190"/>
      <c r="E26" s="22"/>
      <c r="F26" s="26"/>
      <c r="G26" s="46"/>
      <c r="H26" s="242"/>
      <c r="I26" s="243"/>
      <c r="J26" s="195"/>
      <c r="K26" s="196"/>
      <c r="L26" s="175"/>
      <c r="M26" s="175"/>
      <c r="N26" s="33"/>
      <c r="O26" s="121" t="s">
        <v>103</v>
      </c>
      <c r="P26" s="119"/>
      <c r="Q26" s="49"/>
      <c r="R26" s="51"/>
      <c r="S26" s="51"/>
      <c r="T26" s="95"/>
      <c r="U26" s="28"/>
      <c r="V26" s="20"/>
      <c r="W26" s="34"/>
      <c r="X26" s="98" t="b">
        <f t="shared" si="0"/>
        <v>0</v>
      </c>
      <c r="Y26" s="98" t="b">
        <f t="shared" si="1"/>
        <v>0</v>
      </c>
      <c r="Z26" s="98" t="b">
        <f t="shared" si="2"/>
        <v>0</v>
      </c>
      <c r="AA26" s="98" t="b">
        <f t="shared" si="3"/>
        <v>0</v>
      </c>
      <c r="AB26" s="98" t="b">
        <f t="shared" si="3"/>
        <v>0</v>
      </c>
      <c r="AC26" s="98" t="b">
        <f t="shared" si="3"/>
        <v>0</v>
      </c>
      <c r="AD26" s="98" t="b">
        <f t="shared" si="3"/>
        <v>0</v>
      </c>
      <c r="AE26" s="103"/>
      <c r="AF26" s="103"/>
    </row>
    <row r="27" spans="1:32" s="7" customFormat="1" ht="21.95" customHeight="1" x14ac:dyDescent="0.2">
      <c r="A27" s="2"/>
      <c r="B27" s="22">
        <v>15</v>
      </c>
      <c r="C27" s="189"/>
      <c r="D27" s="190"/>
      <c r="E27" s="22"/>
      <c r="F27" s="26"/>
      <c r="G27" s="46"/>
      <c r="H27" s="242"/>
      <c r="I27" s="243"/>
      <c r="J27" s="195"/>
      <c r="K27" s="196"/>
      <c r="L27" s="175"/>
      <c r="M27" s="175"/>
      <c r="N27" s="33"/>
      <c r="O27" s="121" t="s">
        <v>103</v>
      </c>
      <c r="P27" s="119"/>
      <c r="Q27" s="49"/>
      <c r="R27" s="51"/>
      <c r="S27" s="51"/>
      <c r="T27" s="95"/>
      <c r="U27" s="28"/>
      <c r="V27" s="20"/>
      <c r="W27" s="34"/>
      <c r="X27" s="98" t="b">
        <f t="shared" si="0"/>
        <v>0</v>
      </c>
      <c r="Y27" s="98" t="b">
        <f t="shared" si="1"/>
        <v>0</v>
      </c>
      <c r="Z27" s="98" t="b">
        <f t="shared" si="2"/>
        <v>0</v>
      </c>
      <c r="AA27" s="98" t="b">
        <f t="shared" si="3"/>
        <v>0</v>
      </c>
      <c r="AB27" s="98" t="b">
        <f t="shared" si="3"/>
        <v>0</v>
      </c>
      <c r="AC27" s="98" t="b">
        <f t="shared" si="3"/>
        <v>0</v>
      </c>
      <c r="AD27" s="98" t="b">
        <f t="shared" si="3"/>
        <v>0</v>
      </c>
      <c r="AE27" s="103"/>
      <c r="AF27" s="103"/>
    </row>
    <row r="28" spans="1:32" s="7" customFormat="1" ht="21.95" customHeight="1" x14ac:dyDescent="0.2">
      <c r="A28" s="2"/>
      <c r="B28" s="22">
        <v>16</v>
      </c>
      <c r="C28" s="189"/>
      <c r="D28" s="190"/>
      <c r="E28" s="22"/>
      <c r="F28" s="26"/>
      <c r="G28" s="46"/>
      <c r="H28" s="242"/>
      <c r="I28" s="243"/>
      <c r="J28" s="195"/>
      <c r="K28" s="196"/>
      <c r="L28" s="175"/>
      <c r="M28" s="175"/>
      <c r="N28" s="33"/>
      <c r="O28" s="121" t="s">
        <v>103</v>
      </c>
      <c r="P28" s="119"/>
      <c r="Q28" s="49"/>
      <c r="R28" s="51"/>
      <c r="S28" s="51"/>
      <c r="T28" s="95"/>
      <c r="U28" s="28"/>
      <c r="V28" s="20"/>
      <c r="W28" s="34"/>
      <c r="X28" s="98" t="b">
        <f t="shared" si="0"/>
        <v>0</v>
      </c>
      <c r="Y28" s="98" t="b">
        <f t="shared" si="1"/>
        <v>0</v>
      </c>
      <c r="Z28" s="98" t="b">
        <f t="shared" si="2"/>
        <v>0</v>
      </c>
      <c r="AA28" s="98" t="b">
        <f t="shared" si="3"/>
        <v>0</v>
      </c>
      <c r="AB28" s="98" t="b">
        <f t="shared" si="3"/>
        <v>0</v>
      </c>
      <c r="AC28" s="98" t="b">
        <f t="shared" si="3"/>
        <v>0</v>
      </c>
      <c r="AD28" s="98" t="b">
        <f t="shared" si="3"/>
        <v>0</v>
      </c>
      <c r="AE28" s="103"/>
      <c r="AF28" s="103"/>
    </row>
    <row r="29" spans="1:32" s="7" customFormat="1" ht="21.95" customHeight="1" x14ac:dyDescent="0.2">
      <c r="A29" s="2"/>
      <c r="B29" s="22">
        <v>17</v>
      </c>
      <c r="C29" s="189"/>
      <c r="D29" s="190"/>
      <c r="E29" s="22"/>
      <c r="F29" s="26"/>
      <c r="G29" s="46"/>
      <c r="H29" s="242"/>
      <c r="I29" s="243"/>
      <c r="J29" s="195"/>
      <c r="K29" s="196"/>
      <c r="L29" s="175"/>
      <c r="M29" s="175"/>
      <c r="N29" s="33"/>
      <c r="O29" s="121" t="s">
        <v>103</v>
      </c>
      <c r="P29" s="119"/>
      <c r="Q29" s="49"/>
      <c r="R29" s="51"/>
      <c r="S29" s="51"/>
      <c r="T29" s="95"/>
      <c r="U29" s="28"/>
      <c r="V29" s="20"/>
      <c r="W29" s="34"/>
      <c r="X29" s="98" t="b">
        <f t="shared" si="0"/>
        <v>0</v>
      </c>
      <c r="Y29" s="98" t="b">
        <f t="shared" si="1"/>
        <v>0</v>
      </c>
      <c r="Z29" s="98" t="b">
        <f t="shared" si="2"/>
        <v>0</v>
      </c>
      <c r="AA29" s="98" t="b">
        <f t="shared" si="3"/>
        <v>0</v>
      </c>
      <c r="AB29" s="98" t="b">
        <f t="shared" si="3"/>
        <v>0</v>
      </c>
      <c r="AC29" s="98" t="b">
        <f t="shared" si="3"/>
        <v>0</v>
      </c>
      <c r="AD29" s="98" t="b">
        <f t="shared" si="3"/>
        <v>0</v>
      </c>
      <c r="AE29" s="103"/>
      <c r="AF29" s="103"/>
    </row>
    <row r="30" spans="1:32" s="7" customFormat="1" ht="21.95" customHeight="1" x14ac:dyDescent="0.2">
      <c r="A30" s="2"/>
      <c r="B30" s="22">
        <v>18</v>
      </c>
      <c r="C30" s="189"/>
      <c r="D30" s="190"/>
      <c r="E30" s="22"/>
      <c r="F30" s="26"/>
      <c r="G30" s="46"/>
      <c r="H30" s="242"/>
      <c r="I30" s="243"/>
      <c r="J30" s="195"/>
      <c r="K30" s="196"/>
      <c r="L30" s="175"/>
      <c r="M30" s="175"/>
      <c r="N30" s="33"/>
      <c r="O30" s="121" t="s">
        <v>103</v>
      </c>
      <c r="P30" s="119"/>
      <c r="Q30" s="49"/>
      <c r="R30" s="51"/>
      <c r="S30" s="51"/>
      <c r="T30" s="95"/>
      <c r="U30" s="28"/>
      <c r="V30" s="20"/>
      <c r="W30" s="34"/>
      <c r="X30" s="98" t="b">
        <f t="shared" si="0"/>
        <v>0</v>
      </c>
      <c r="Y30" s="98" t="b">
        <f t="shared" si="1"/>
        <v>0</v>
      </c>
      <c r="Z30" s="98" t="b">
        <f t="shared" si="2"/>
        <v>0</v>
      </c>
      <c r="AA30" s="98" t="b">
        <f t="shared" si="3"/>
        <v>0</v>
      </c>
      <c r="AB30" s="98" t="b">
        <f t="shared" si="3"/>
        <v>0</v>
      </c>
      <c r="AC30" s="98" t="b">
        <f t="shared" si="3"/>
        <v>0</v>
      </c>
      <c r="AD30" s="98" t="b">
        <f t="shared" si="3"/>
        <v>0</v>
      </c>
      <c r="AE30" s="103"/>
      <c r="AF30" s="103"/>
    </row>
    <row r="31" spans="1:32" s="7" customFormat="1" ht="21.95" customHeight="1" x14ac:dyDescent="0.2">
      <c r="A31" s="2"/>
      <c r="B31" s="22">
        <v>19</v>
      </c>
      <c r="C31" s="189"/>
      <c r="D31" s="190"/>
      <c r="E31" s="22"/>
      <c r="F31" s="26"/>
      <c r="G31" s="46"/>
      <c r="H31" s="242"/>
      <c r="I31" s="243"/>
      <c r="J31" s="195"/>
      <c r="K31" s="196"/>
      <c r="L31" s="175"/>
      <c r="M31" s="175"/>
      <c r="N31" s="33"/>
      <c r="O31" s="121" t="s">
        <v>103</v>
      </c>
      <c r="P31" s="119"/>
      <c r="Q31" s="49"/>
      <c r="R31" s="51"/>
      <c r="S31" s="51"/>
      <c r="T31" s="95"/>
      <c r="U31" s="28"/>
      <c r="V31" s="20"/>
      <c r="W31" s="34"/>
      <c r="X31" s="98" t="b">
        <f t="shared" si="0"/>
        <v>0</v>
      </c>
      <c r="Y31" s="98" t="b">
        <f t="shared" si="1"/>
        <v>0</v>
      </c>
      <c r="Z31" s="98" t="b">
        <f t="shared" si="2"/>
        <v>0</v>
      </c>
      <c r="AA31" s="98" t="b">
        <f t="shared" si="3"/>
        <v>0</v>
      </c>
      <c r="AB31" s="98" t="b">
        <f t="shared" si="3"/>
        <v>0</v>
      </c>
      <c r="AC31" s="98" t="b">
        <f t="shared" si="3"/>
        <v>0</v>
      </c>
      <c r="AD31" s="98" t="b">
        <f t="shared" si="3"/>
        <v>0</v>
      </c>
      <c r="AE31" s="103"/>
      <c r="AF31" s="103"/>
    </row>
    <row r="32" spans="1:32" s="7" customFormat="1" ht="21.95" customHeight="1" x14ac:dyDescent="0.2">
      <c r="A32" s="2"/>
      <c r="B32" s="22">
        <v>20</v>
      </c>
      <c r="C32" s="189"/>
      <c r="D32" s="190"/>
      <c r="E32" s="22"/>
      <c r="F32" s="26"/>
      <c r="G32" s="46"/>
      <c r="H32" s="242"/>
      <c r="I32" s="243"/>
      <c r="J32" s="195"/>
      <c r="K32" s="196"/>
      <c r="L32" s="175"/>
      <c r="M32" s="175"/>
      <c r="N32" s="33"/>
      <c r="O32" s="121" t="s">
        <v>103</v>
      </c>
      <c r="P32" s="119"/>
      <c r="Q32" s="49"/>
      <c r="R32" s="51"/>
      <c r="S32" s="51"/>
      <c r="T32" s="95"/>
      <c r="U32" s="28"/>
      <c r="V32" s="20"/>
      <c r="W32" s="34"/>
      <c r="X32" s="98" t="b">
        <f t="shared" si="0"/>
        <v>0</v>
      </c>
      <c r="Y32" s="98" t="b">
        <f t="shared" si="1"/>
        <v>0</v>
      </c>
      <c r="Z32" s="98" t="b">
        <f t="shared" si="2"/>
        <v>0</v>
      </c>
      <c r="AA32" s="98" t="b">
        <f t="shared" si="3"/>
        <v>0</v>
      </c>
      <c r="AB32" s="98" t="b">
        <f t="shared" si="3"/>
        <v>0</v>
      </c>
      <c r="AC32" s="98" t="b">
        <f t="shared" si="3"/>
        <v>0</v>
      </c>
      <c r="AD32" s="98" t="b">
        <f t="shared" si="3"/>
        <v>0</v>
      </c>
      <c r="AE32" s="103"/>
      <c r="AF32" s="103"/>
    </row>
    <row r="33" spans="1:32" s="7" customFormat="1" ht="21.95" customHeight="1" x14ac:dyDescent="0.2">
      <c r="A33" s="2"/>
      <c r="B33" s="22">
        <v>21</v>
      </c>
      <c r="C33" s="189"/>
      <c r="D33" s="190"/>
      <c r="E33" s="22"/>
      <c r="F33" s="26"/>
      <c r="G33" s="46"/>
      <c r="H33" s="242"/>
      <c r="I33" s="243"/>
      <c r="J33" s="195"/>
      <c r="K33" s="196"/>
      <c r="L33" s="175"/>
      <c r="M33" s="175"/>
      <c r="N33" s="33"/>
      <c r="O33" s="121" t="s">
        <v>103</v>
      </c>
      <c r="P33" s="119"/>
      <c r="Q33" s="49"/>
      <c r="R33" s="51"/>
      <c r="S33" s="51"/>
      <c r="T33" s="95"/>
      <c r="U33" s="28"/>
      <c r="V33" s="20"/>
      <c r="W33" s="34"/>
      <c r="X33" s="98" t="b">
        <f t="shared" si="0"/>
        <v>0</v>
      </c>
      <c r="Y33" s="98" t="b">
        <f t="shared" si="1"/>
        <v>0</v>
      </c>
      <c r="Z33" s="98" t="b">
        <f t="shared" si="2"/>
        <v>0</v>
      </c>
      <c r="AA33" s="98" t="b">
        <f t="shared" si="3"/>
        <v>0</v>
      </c>
      <c r="AB33" s="98" t="b">
        <f t="shared" si="3"/>
        <v>0</v>
      </c>
      <c r="AC33" s="98" t="b">
        <f t="shared" si="3"/>
        <v>0</v>
      </c>
      <c r="AD33" s="98" t="b">
        <f t="shared" si="3"/>
        <v>0</v>
      </c>
      <c r="AE33" s="103"/>
      <c r="AF33" s="103"/>
    </row>
    <row r="34" spans="1:32" s="7" customFormat="1" ht="21.95" customHeight="1" x14ac:dyDescent="0.2">
      <c r="A34" s="2"/>
      <c r="B34" s="22">
        <v>22</v>
      </c>
      <c r="C34" s="189"/>
      <c r="D34" s="190"/>
      <c r="E34" s="22"/>
      <c r="F34" s="26"/>
      <c r="G34" s="46"/>
      <c r="H34" s="242"/>
      <c r="I34" s="243"/>
      <c r="J34" s="195"/>
      <c r="K34" s="196"/>
      <c r="L34" s="175"/>
      <c r="M34" s="175"/>
      <c r="N34" s="33"/>
      <c r="O34" s="121" t="s">
        <v>103</v>
      </c>
      <c r="P34" s="119"/>
      <c r="Q34" s="49"/>
      <c r="R34" s="51"/>
      <c r="S34" s="51"/>
      <c r="T34" s="95"/>
      <c r="U34" s="28"/>
      <c r="V34" s="20"/>
      <c r="W34" s="34"/>
      <c r="X34" s="98" t="b">
        <f t="shared" si="0"/>
        <v>0</v>
      </c>
      <c r="Y34" s="98" t="b">
        <f t="shared" si="1"/>
        <v>0</v>
      </c>
      <c r="Z34" s="98" t="b">
        <f t="shared" si="2"/>
        <v>0</v>
      </c>
      <c r="AA34" s="98" t="b">
        <f t="shared" si="3"/>
        <v>0</v>
      </c>
      <c r="AB34" s="98" t="b">
        <f t="shared" si="3"/>
        <v>0</v>
      </c>
      <c r="AC34" s="98" t="b">
        <f t="shared" si="3"/>
        <v>0</v>
      </c>
      <c r="AD34" s="98" t="b">
        <f t="shared" si="3"/>
        <v>0</v>
      </c>
      <c r="AE34" s="103"/>
      <c r="AF34" s="103"/>
    </row>
    <row r="35" spans="1:32" s="7" customFormat="1" ht="21.95" customHeight="1" x14ac:dyDescent="0.2">
      <c r="A35" s="2"/>
      <c r="B35" s="22">
        <v>23</v>
      </c>
      <c r="C35" s="189"/>
      <c r="D35" s="190"/>
      <c r="E35" s="22"/>
      <c r="F35" s="26"/>
      <c r="G35" s="46"/>
      <c r="H35" s="242"/>
      <c r="I35" s="243"/>
      <c r="J35" s="195"/>
      <c r="K35" s="196"/>
      <c r="L35" s="175"/>
      <c r="M35" s="175"/>
      <c r="N35" s="33"/>
      <c r="O35" s="121" t="s">
        <v>103</v>
      </c>
      <c r="P35" s="119"/>
      <c r="Q35" s="49"/>
      <c r="R35" s="51"/>
      <c r="S35" s="51"/>
      <c r="T35" s="95"/>
      <c r="U35" s="28"/>
      <c r="V35" s="20"/>
      <c r="W35" s="34"/>
      <c r="X35" s="98" t="b">
        <f t="shared" si="0"/>
        <v>0</v>
      </c>
      <c r="Y35" s="98" t="b">
        <f t="shared" si="1"/>
        <v>0</v>
      </c>
      <c r="Z35" s="98" t="b">
        <f t="shared" si="2"/>
        <v>0</v>
      </c>
      <c r="AA35" s="98" t="b">
        <f t="shared" si="3"/>
        <v>0</v>
      </c>
      <c r="AB35" s="98" t="b">
        <f t="shared" si="3"/>
        <v>0</v>
      </c>
      <c r="AC35" s="98" t="b">
        <f t="shared" si="3"/>
        <v>0</v>
      </c>
      <c r="AD35" s="98" t="b">
        <f t="shared" si="3"/>
        <v>0</v>
      </c>
      <c r="AE35" s="103"/>
      <c r="AF35" s="103"/>
    </row>
    <row r="36" spans="1:32" s="7" customFormat="1" ht="21.95" customHeight="1" x14ac:dyDescent="0.2">
      <c r="A36" s="2"/>
      <c r="B36" s="22">
        <v>24</v>
      </c>
      <c r="C36" s="189"/>
      <c r="D36" s="190"/>
      <c r="E36" s="22"/>
      <c r="F36" s="26"/>
      <c r="G36" s="46"/>
      <c r="H36" s="242"/>
      <c r="I36" s="243"/>
      <c r="J36" s="195"/>
      <c r="K36" s="196"/>
      <c r="L36" s="175"/>
      <c r="M36" s="175"/>
      <c r="N36" s="33"/>
      <c r="O36" s="121" t="s">
        <v>103</v>
      </c>
      <c r="P36" s="119"/>
      <c r="Q36" s="49"/>
      <c r="R36" s="51"/>
      <c r="S36" s="51"/>
      <c r="T36" s="95"/>
      <c r="U36" s="28"/>
      <c r="V36" s="20"/>
      <c r="W36" s="34"/>
      <c r="X36" s="98" t="b">
        <f t="shared" si="0"/>
        <v>0</v>
      </c>
      <c r="Y36" s="98" t="b">
        <f t="shared" si="1"/>
        <v>0</v>
      </c>
      <c r="Z36" s="98" t="b">
        <f t="shared" si="2"/>
        <v>0</v>
      </c>
      <c r="AA36" s="98" t="b">
        <f t="shared" si="3"/>
        <v>0</v>
      </c>
      <c r="AB36" s="98" t="b">
        <f t="shared" si="3"/>
        <v>0</v>
      </c>
      <c r="AC36" s="98" t="b">
        <f t="shared" si="3"/>
        <v>0</v>
      </c>
      <c r="AD36" s="98" t="b">
        <f t="shared" si="3"/>
        <v>0</v>
      </c>
      <c r="AE36" s="103"/>
      <c r="AF36" s="103"/>
    </row>
    <row r="37" spans="1:32" s="7" customFormat="1" ht="21.95" customHeight="1" x14ac:dyDescent="0.2">
      <c r="A37" s="2"/>
      <c r="B37" s="22">
        <v>25</v>
      </c>
      <c r="C37" s="189"/>
      <c r="D37" s="190"/>
      <c r="E37" s="22"/>
      <c r="F37" s="26"/>
      <c r="G37" s="46"/>
      <c r="H37" s="242"/>
      <c r="I37" s="243"/>
      <c r="J37" s="195"/>
      <c r="K37" s="196"/>
      <c r="L37" s="175"/>
      <c r="M37" s="175"/>
      <c r="N37" s="33"/>
      <c r="O37" s="121" t="s">
        <v>103</v>
      </c>
      <c r="P37" s="119"/>
      <c r="Q37" s="49"/>
      <c r="R37" s="51"/>
      <c r="S37" s="51"/>
      <c r="T37" s="95"/>
      <c r="U37" s="28"/>
      <c r="V37" s="20"/>
      <c r="W37" s="34"/>
      <c r="X37" s="98" t="b">
        <f t="shared" si="0"/>
        <v>0</v>
      </c>
      <c r="Y37" s="98" t="b">
        <f t="shared" si="1"/>
        <v>0</v>
      </c>
      <c r="Z37" s="98" t="b">
        <f t="shared" si="2"/>
        <v>0</v>
      </c>
      <c r="AA37" s="98" t="b">
        <f t="shared" si="3"/>
        <v>0</v>
      </c>
      <c r="AB37" s="98" t="b">
        <f t="shared" si="3"/>
        <v>0</v>
      </c>
      <c r="AC37" s="98" t="b">
        <f t="shared" si="3"/>
        <v>0</v>
      </c>
      <c r="AD37" s="98" t="b">
        <f t="shared" si="3"/>
        <v>0</v>
      </c>
      <c r="AE37" s="103"/>
      <c r="AF37" s="103"/>
    </row>
    <row r="38" spans="1:32" s="7" customFormat="1" ht="21.95" customHeight="1" thickBot="1" x14ac:dyDescent="0.25">
      <c r="A38" s="2"/>
      <c r="B38" s="23">
        <v>26</v>
      </c>
      <c r="C38" s="191"/>
      <c r="D38" s="192"/>
      <c r="E38" s="23"/>
      <c r="F38" s="42"/>
      <c r="G38" s="47"/>
      <c r="H38" s="244"/>
      <c r="I38" s="245"/>
      <c r="J38" s="238"/>
      <c r="K38" s="239"/>
      <c r="L38" s="235"/>
      <c r="M38" s="235"/>
      <c r="N38" s="41"/>
      <c r="O38" s="123" t="s">
        <v>103</v>
      </c>
      <c r="P38" s="124"/>
      <c r="Q38" s="52"/>
      <c r="R38" s="53"/>
      <c r="S38" s="53"/>
      <c r="T38" s="96"/>
      <c r="U38" s="29"/>
      <c r="V38" s="27"/>
      <c r="W38" s="35"/>
      <c r="X38" s="98" t="b">
        <f t="shared" si="0"/>
        <v>0</v>
      </c>
      <c r="Y38" s="98" t="b">
        <f t="shared" si="1"/>
        <v>0</v>
      </c>
      <c r="Z38" s="98" t="b">
        <f t="shared" si="2"/>
        <v>0</v>
      </c>
      <c r="AA38" s="98" t="b">
        <f t="shared" si="3"/>
        <v>0</v>
      </c>
      <c r="AB38" s="98" t="b">
        <f t="shared" si="3"/>
        <v>0</v>
      </c>
      <c r="AC38" s="98" t="b">
        <f t="shared" si="3"/>
        <v>0</v>
      </c>
      <c r="AD38" s="98" t="b">
        <f>_xlfn.ISFORMULA(W38)</f>
        <v>0</v>
      </c>
      <c r="AE38" s="103"/>
      <c r="AF38" s="103"/>
    </row>
    <row r="39" spans="1:32" x14ac:dyDescent="0.2">
      <c r="O39" s="60"/>
      <c r="P39" s="60"/>
    </row>
    <row r="40" spans="1:32" x14ac:dyDescent="0.2">
      <c r="O40" s="59"/>
      <c r="P40" s="59"/>
    </row>
    <row r="42" spans="1:32" ht="14.25" x14ac:dyDescent="0.2">
      <c r="O42" s="54"/>
      <c r="P42" s="54"/>
    </row>
    <row r="43" spans="1:32" ht="14.25" x14ac:dyDescent="0.2">
      <c r="O43" s="54"/>
      <c r="P43" s="54"/>
    </row>
    <row r="44" spans="1:32" ht="14.25" x14ac:dyDescent="0.2">
      <c r="O44" s="54"/>
      <c r="P44" s="54"/>
    </row>
    <row r="45" spans="1:32" ht="14.25" x14ac:dyDescent="0.2">
      <c r="O45" s="54"/>
      <c r="P45" s="54"/>
    </row>
    <row r="46" spans="1:32" ht="14.25" x14ac:dyDescent="0.2">
      <c r="O46" s="54"/>
      <c r="P46" s="54"/>
    </row>
    <row r="47" spans="1:32" ht="14.25" x14ac:dyDescent="0.2">
      <c r="O47" s="54"/>
      <c r="P47" s="54"/>
    </row>
    <row r="48" spans="1:32" ht="14.25" x14ac:dyDescent="0.2">
      <c r="O48" s="54"/>
      <c r="P48" s="54"/>
    </row>
    <row r="49" spans="15:16" ht="14.25" x14ac:dyDescent="0.2">
      <c r="O49" s="54"/>
      <c r="P49" s="54"/>
    </row>
    <row r="50" spans="15:16" ht="14.25" x14ac:dyDescent="0.2">
      <c r="O50" s="54"/>
      <c r="P50" s="54"/>
    </row>
    <row r="51" spans="15:16" ht="14.25" x14ac:dyDescent="0.2">
      <c r="O51" s="54"/>
      <c r="P51" s="54"/>
    </row>
    <row r="52" spans="15:16" ht="14.25" x14ac:dyDescent="0.2">
      <c r="O52" s="54"/>
      <c r="P52" s="54"/>
    </row>
  </sheetData>
  <sheetProtection algorithmName="SHA-512" hashValue="xBqUfCmSKDZn7FRgpWbySlc95LaLM7PV8/yewIs0WBY2eCN2K9vN5BP26avXpKCN9KxsPOL4mu9rosz6fywa5A==" saltValue="2uawyJkFalF0TPCBnBpUCw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Q13:S38" name="transportprestatie"/>
    <protectedRange sqref="O4:P5" name="kop2_1"/>
  </protectedRanges>
  <mergeCells count="137">
    <mergeCell ref="B2:N2"/>
    <mergeCell ref="B3:H3"/>
    <mergeCell ref="B4:C4"/>
    <mergeCell ref="E4:G4"/>
    <mergeCell ref="J4:N4"/>
    <mergeCell ref="B5:C5"/>
    <mergeCell ref="E5:G5"/>
    <mergeCell ref="E7:G7"/>
    <mergeCell ref="H7:N7"/>
    <mergeCell ref="H9:I9"/>
    <mergeCell ref="L9:M9"/>
    <mergeCell ref="C10:D10"/>
    <mergeCell ref="H10:I10"/>
    <mergeCell ref="J10:K10"/>
    <mergeCell ref="L10:M10"/>
    <mergeCell ref="Q7:T7"/>
    <mergeCell ref="U7:W7"/>
    <mergeCell ref="E8:E11"/>
    <mergeCell ref="F8:F11"/>
    <mergeCell ref="G8:G11"/>
    <mergeCell ref="H8:I8"/>
    <mergeCell ref="J8:K8"/>
    <mergeCell ref="L8:M8"/>
    <mergeCell ref="C11:D11"/>
    <mergeCell ref="H11:I11"/>
    <mergeCell ref="J11:K11"/>
    <mergeCell ref="L11:M11"/>
    <mergeCell ref="O7:P7"/>
    <mergeCell ref="C15:D15"/>
    <mergeCell ref="H15:I15"/>
    <mergeCell ref="J15:K15"/>
    <mergeCell ref="L15:M15"/>
    <mergeCell ref="C16:D16"/>
    <mergeCell ref="H16:I16"/>
    <mergeCell ref="J16:K16"/>
    <mergeCell ref="L16:M16"/>
    <mergeCell ref="U12:W12"/>
    <mergeCell ref="C13:D13"/>
    <mergeCell ref="H13:I13"/>
    <mergeCell ref="J13:K13"/>
    <mergeCell ref="L13:M13"/>
    <mergeCell ref="C14:D14"/>
    <mergeCell ref="H14:I14"/>
    <mergeCell ref="J14:K14"/>
    <mergeCell ref="L14:M14"/>
    <mergeCell ref="C12:D12"/>
    <mergeCell ref="H12:I12"/>
    <mergeCell ref="J12:K12"/>
    <mergeCell ref="L12:M12"/>
    <mergeCell ref="C19:D19"/>
    <mergeCell ref="H19:I19"/>
    <mergeCell ref="J19:K19"/>
    <mergeCell ref="L19:M19"/>
    <mergeCell ref="C20:D20"/>
    <mergeCell ref="H20:I20"/>
    <mergeCell ref="J20:K20"/>
    <mergeCell ref="L20:M20"/>
    <mergeCell ref="C17:D17"/>
    <mergeCell ref="H17:I17"/>
    <mergeCell ref="J17:K17"/>
    <mergeCell ref="L17:M17"/>
    <mergeCell ref="C18:D18"/>
    <mergeCell ref="H18:I18"/>
    <mergeCell ref="J18:K18"/>
    <mergeCell ref="L18:M18"/>
    <mergeCell ref="C23:D23"/>
    <mergeCell ref="H23:I23"/>
    <mergeCell ref="J23:K23"/>
    <mergeCell ref="L23:M23"/>
    <mergeCell ref="C24:D24"/>
    <mergeCell ref="H24:I24"/>
    <mergeCell ref="J24:K24"/>
    <mergeCell ref="L24:M24"/>
    <mergeCell ref="C21:D21"/>
    <mergeCell ref="H21:I21"/>
    <mergeCell ref="J21:K21"/>
    <mergeCell ref="L21:M21"/>
    <mergeCell ref="C22:D22"/>
    <mergeCell ref="H22:I22"/>
    <mergeCell ref="J22:K22"/>
    <mergeCell ref="L22:M22"/>
    <mergeCell ref="C27:D27"/>
    <mergeCell ref="H27:I27"/>
    <mergeCell ref="J27:K27"/>
    <mergeCell ref="L27:M27"/>
    <mergeCell ref="C28:D28"/>
    <mergeCell ref="H28:I28"/>
    <mergeCell ref="J28:K28"/>
    <mergeCell ref="L28:M28"/>
    <mergeCell ref="C25:D25"/>
    <mergeCell ref="H25:I25"/>
    <mergeCell ref="J25:K25"/>
    <mergeCell ref="L25:M25"/>
    <mergeCell ref="C26:D26"/>
    <mergeCell ref="H26:I26"/>
    <mergeCell ref="J26:K26"/>
    <mergeCell ref="L26:M26"/>
    <mergeCell ref="C31:D31"/>
    <mergeCell ref="H31:I31"/>
    <mergeCell ref="J31:K31"/>
    <mergeCell ref="L31:M31"/>
    <mergeCell ref="C32:D32"/>
    <mergeCell ref="H32:I32"/>
    <mergeCell ref="J32:K32"/>
    <mergeCell ref="L32:M32"/>
    <mergeCell ref="C29:D29"/>
    <mergeCell ref="H29:I29"/>
    <mergeCell ref="J29:K29"/>
    <mergeCell ref="L29:M29"/>
    <mergeCell ref="C30:D30"/>
    <mergeCell ref="H30:I30"/>
    <mergeCell ref="J30:K30"/>
    <mergeCell ref="L30:M30"/>
    <mergeCell ref="C37:D37"/>
    <mergeCell ref="H37:I37"/>
    <mergeCell ref="J37:K37"/>
    <mergeCell ref="L37:M37"/>
    <mergeCell ref="C38:D38"/>
    <mergeCell ref="H38:I38"/>
    <mergeCell ref="J38:K38"/>
    <mergeCell ref="L38:M38"/>
    <mergeCell ref="J34:K34"/>
    <mergeCell ref="L34:M34"/>
    <mergeCell ref="C35:D35"/>
    <mergeCell ref="H35:I35"/>
    <mergeCell ref="J35:K35"/>
    <mergeCell ref="L35:M35"/>
    <mergeCell ref="C36:D36"/>
    <mergeCell ref="H36:I36"/>
    <mergeCell ref="J36:K36"/>
    <mergeCell ref="L36:M36"/>
    <mergeCell ref="C33:D33"/>
    <mergeCell ref="H33:I33"/>
    <mergeCell ref="J33:K33"/>
    <mergeCell ref="L33:M33"/>
    <mergeCell ref="C34:D34"/>
    <mergeCell ref="H34:I34"/>
  </mergeCells>
  <conditionalFormatting sqref="E13:F38 F39:F1048576">
    <cfRule type="cellIs" dxfId="21" priority="24" operator="equal">
      <formula>0</formula>
    </cfRule>
  </conditionalFormatting>
  <conditionalFormatting sqref="F1:F8">
    <cfRule type="cellIs" dxfId="20" priority="25" operator="equal">
      <formula>0</formula>
    </cfRule>
  </conditionalFormatting>
  <conditionalFormatting sqref="F12">
    <cfRule type="cellIs" dxfId="19" priority="11" operator="equal">
      <formula>0</formula>
    </cfRule>
  </conditionalFormatting>
  <conditionalFormatting sqref="G14:G37">
    <cfRule type="cellIs" dxfId="18" priority="23" operator="equal">
      <formula>0</formula>
    </cfRule>
  </conditionalFormatting>
  <conditionalFormatting sqref="H12">
    <cfRule type="cellIs" dxfId="17" priority="12" operator="equal">
      <formula>0</formula>
    </cfRule>
  </conditionalFormatting>
  <conditionalFormatting sqref="N13:P38">
    <cfRule type="cellIs" dxfId="16" priority="6" operator="equal">
      <formula>0</formula>
    </cfRule>
    <cfRule type="cellIs" dxfId="15" priority="7" operator="equal">
      <formula>0</formula>
    </cfRule>
  </conditionalFormatting>
  <conditionalFormatting sqref="N14:P38">
    <cfRule type="cellIs" dxfId="14" priority="3" operator="equal">
      <formula>FALSE</formula>
    </cfRule>
  </conditionalFormatting>
  <conditionalFormatting sqref="Q13:Q38">
    <cfRule type="cellIs" dxfId="13" priority="19" operator="equal">
      <formula>0</formula>
    </cfRule>
    <cfRule type="expression" dxfId="12" priority="20" stopIfTrue="1">
      <formula>$E13="Loaded"</formula>
    </cfRule>
    <cfRule type="cellIs" dxfId="11" priority="21" operator="equal">
      <formula>FALSE</formula>
    </cfRule>
    <cfRule type="cellIs" dxfId="10" priority="22" stopIfTrue="1" operator="equal">
      <formula>0</formula>
    </cfRule>
  </conditionalFormatting>
  <conditionalFormatting sqref="Q38">
    <cfRule type="cellIs" dxfId="9" priority="18" operator="equal">
      <formula>FALSE</formula>
    </cfRule>
  </conditionalFormatting>
  <conditionalFormatting sqref="R14 R27">
    <cfRule type="cellIs" dxfId="8" priority="17" stopIfTrue="1" operator="equal">
      <formula>0</formula>
    </cfRule>
  </conditionalFormatting>
  <conditionalFormatting sqref="R13:S38">
    <cfRule type="cellIs" dxfId="7" priority="14" stopIfTrue="1" operator="equal">
      <formula>0</formula>
    </cfRule>
  </conditionalFormatting>
  <conditionalFormatting sqref="R13:T38">
    <cfRule type="expression" dxfId="6" priority="13">
      <formula>$E13="Empty"</formula>
    </cfRule>
    <cfRule type="cellIs" dxfId="5" priority="15" operator="equal">
      <formula>FALSE</formula>
    </cfRule>
  </conditionalFormatting>
  <conditionalFormatting sqref="S14:S38">
    <cfRule type="cellIs" dxfId="4" priority="16" stopIfTrue="1" operator="equal">
      <formula>0</formula>
    </cfRule>
  </conditionalFormatting>
  <conditionalFormatting sqref="T13:T38">
    <cfRule type="cellIs" dxfId="3" priority="28" stopIfTrue="1" operator="equal">
      <formula>0</formula>
    </cfRule>
  </conditionalFormatting>
  <conditionalFormatting sqref="U13:U38">
    <cfRule type="cellIs" dxfId="2" priority="27" operator="equal">
      <formula>0</formula>
    </cfRule>
  </conditionalFormatting>
  <conditionalFormatting sqref="V13:W38">
    <cfRule type="expression" dxfId="1" priority="26">
      <formula>$E13="Empty"</formula>
    </cfRule>
  </conditionalFormatting>
  <conditionalFormatting sqref="X1:AF1048576">
    <cfRule type="cellIs" dxfId="0" priority="10" operator="equal">
      <formula>FALSE</formula>
    </cfRule>
  </conditionalFormatting>
  <dataValidations count="5">
    <dataValidation type="list" allowBlank="1" showInputMessage="1" showErrorMessage="1" sqref="J5" xr:uid="{597395EC-886F-49BE-AD2F-75658DBCD870}">
      <formula1>"Diesel (fossiele),GTL"</formula1>
    </dataValidation>
    <dataValidation type="custom" allowBlank="1" showInputMessage="1" showErrorMessage="1" errorTitle="Let op" error="Bij &quot;Type&quot; is Empty ingevuld. Daarom hoeft deze niet ingevuld te worden. " sqref="V13:W38" xr:uid="{8DEF1DCF-6B40-49CA-9A7A-F66E0C48FEF2}">
      <formula1>$E13="Leeg"</formula1>
    </dataValidation>
    <dataValidation type="list" allowBlank="1" showInputMessage="1" showErrorMessage="1" sqref="E13:E38" xr:uid="{040E7F75-5194-4AC6-A0EA-1A19B04BE41E}">
      <formula1>"Empty,Loaded"</formula1>
    </dataValidation>
    <dataValidation type="custom" allowBlank="1" showInputMessage="1" showErrorMessage="1" errorTitle="Let op" error="Bij 'Type' is 'Geladen' ingevuld. Daarom hoeft deze kolom niet ingevuld te worden. " sqref="Q13:Q38" xr:uid="{CDDD52AD-CDF2-47DA-A9E3-86F532400A1A}">
      <formula1>$E13="Leeg"</formula1>
    </dataValidation>
    <dataValidation type="custom" allowBlank="1" showInputMessage="1" showErrorMessage="1" errorTitle="Let op" error="Bij 'Type' is 'Leeg' ingevuld. Daarom hoeft deze kolom niet ingevuld te worden. " sqref="R13:T38" xr:uid="{B96C3B54-C4ED-4578-B9CF-FCAE1B7BC286}">
      <formula1>$E13="Geladen"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EB3174-A180-43D7-B6D3-FE365D253C9F}">
          <x14:formula1>
            <xm:f>EmissionFactors!$A$1:$A$9</xm:f>
          </x14:formula1>
          <xm:sqref>O13:O38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057C-50DC-4900-AB50-4EDFD352AA6F}">
  <dimension ref="A1:B21"/>
  <sheetViews>
    <sheetView showGridLines="0" workbookViewId="0">
      <selection activeCell="D1" sqref="D1"/>
    </sheetView>
  </sheetViews>
  <sheetFormatPr defaultRowHeight="12.75" x14ac:dyDescent="0.2"/>
  <cols>
    <col min="1" max="1" width="18.140625" bestFit="1" customWidth="1"/>
    <col min="2" max="2" width="14.5703125" customWidth="1"/>
  </cols>
  <sheetData>
    <row r="1" spans="1:2" ht="20.100000000000001" customHeight="1" x14ac:dyDescent="0.2">
      <c r="A1" t="s">
        <v>103</v>
      </c>
      <c r="B1">
        <v>0</v>
      </c>
    </row>
    <row r="2" spans="1:2" ht="20.100000000000001" customHeight="1" x14ac:dyDescent="0.2">
      <c r="A2" t="s">
        <v>95</v>
      </c>
      <c r="B2">
        <v>2.6520000000000001</v>
      </c>
    </row>
    <row r="3" spans="1:2" ht="20.100000000000001" customHeight="1" x14ac:dyDescent="0.2">
      <c r="A3" t="s">
        <v>96</v>
      </c>
      <c r="B3">
        <v>2.468</v>
      </c>
    </row>
    <row r="4" spans="1:2" ht="20.100000000000001" customHeight="1" x14ac:dyDescent="0.2">
      <c r="A4" t="s">
        <v>97</v>
      </c>
      <c r="B4">
        <v>3.2000000000000001E-2</v>
      </c>
    </row>
    <row r="5" spans="1:2" ht="20.100000000000001" customHeight="1" x14ac:dyDescent="0.2">
      <c r="A5" t="s">
        <v>98</v>
      </c>
      <c r="B5">
        <v>3.1E-2</v>
      </c>
    </row>
    <row r="6" spans="1:2" ht="20.100000000000001" customHeight="1" x14ac:dyDescent="0.2">
      <c r="A6" t="s">
        <v>99</v>
      </c>
      <c r="B6">
        <v>2.4649999999999999</v>
      </c>
    </row>
    <row r="7" spans="1:2" ht="20.100000000000001" customHeight="1" x14ac:dyDescent="0.2">
      <c r="A7" t="s">
        <v>100</v>
      </c>
      <c r="B7">
        <v>2.1280000000000001</v>
      </c>
    </row>
    <row r="8" spans="1:2" ht="20.100000000000001" customHeight="1" x14ac:dyDescent="0.2">
      <c r="A8" t="s">
        <v>101</v>
      </c>
      <c r="B8">
        <v>2.9449999999999998</v>
      </c>
    </row>
    <row r="9" spans="1:2" ht="20.100000000000001" customHeight="1" x14ac:dyDescent="0.2">
      <c r="A9" t="s">
        <v>102</v>
      </c>
      <c r="B9">
        <v>0.17599999999999999</v>
      </c>
    </row>
    <row r="21" spans="2:2" x14ac:dyDescent="0.2">
      <c r="B21" t="s">
        <v>0</v>
      </c>
    </row>
  </sheetData>
  <sheetProtection algorithmName="SHA-512" hashValue="iKoVm36S+Lwe/w9l/OHTRXiBYwWZoFZ/5i10Qr/z0U3J4rpR4Fr5SOB8QYQa1IuSzaUry0fqVsUydc6igbwmzw==" saltValue="+7mFgeTjeHqvgx2hMHXlQ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CO2 Calculation</vt:lpstr>
      <vt:lpstr>Explanation</vt:lpstr>
      <vt:lpstr>EmissionFactors</vt:lpstr>
      <vt:lpstr>'CO2 Calculation'!Print_Area</vt:lpstr>
      <vt:lpstr>Explanation!Print_Area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2023-02-26T19:02:35Z</cp:lastPrinted>
  <dcterms:created xsi:type="dcterms:W3CDTF">2013-09-28T18:24:44Z</dcterms:created>
  <dcterms:modified xsi:type="dcterms:W3CDTF">2025-01-17T15:14:33Z</dcterms:modified>
</cp:coreProperties>
</file>