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Quality\Master BGA documents\Master Copies\2025 MASTER COPY BIVA CO2 REGISTRATION 2025\"/>
    </mc:Choice>
  </mc:AlternateContent>
  <xr:revisionPtr revIDLastSave="0" documentId="13_ncr:1_{24199B38-F0A9-4D1D-A28C-43E1885F857D}" xr6:coauthVersionLast="47" xr6:coauthVersionMax="47" xr10:uidLastSave="{00000000-0000-0000-0000-000000000000}"/>
  <bookViews>
    <workbookView xWindow="-28920" yWindow="-120" windowWidth="29040" windowHeight="15840" xr2:uid="{0E751008-2196-9B40-996A-CC3DF018291B}"/>
  </bookViews>
  <sheets>
    <sheet name="Calcul CO2" sheetId="26" r:id="rId1"/>
    <sheet name="Carburant" sheetId="31" r:id="rId2"/>
    <sheet name="Explanation" sheetId="30" r:id="rId3"/>
  </sheets>
  <definedNames>
    <definedName name="Brandstof">#REF!</definedName>
    <definedName name="Emissieniveau">#REF!</definedName>
    <definedName name="Motor">#REF!</definedName>
    <definedName name="Motoren">#REF!</definedName>
    <definedName name="Nabehandeling">#REF!</definedName>
    <definedName name="NB">#REF!</definedName>
    <definedName name="NOX">#REF!</definedName>
    <definedName name="PM">#REF!</definedName>
    <definedName name="_xlnm.Print_Area" localSheetId="0">'Calcul CO2'!$A$1:$W$161</definedName>
    <definedName name="_xlnm.Print_Area" localSheetId="2">Explanation!$A$1:$W$38</definedName>
    <definedName name="Toepassing">#REF!</definedName>
  </definedNames>
  <calcPr calcId="191029"/>
  <customWorkbookViews>
    <customWorkbookView name="Shinohara, K. (Keita) - Green Award - Personal View" guid="{CD403A33-06C8-4702-8894-5B3FDC50227E}" mergeInterval="0" personalView="1" maximized="1" windowWidth="1916" windowHeight="849" activeSheetId="1"/>
    <customWorkbookView name="jfransen - Personal View" guid="{D499AF4C-1425-46EA-94D9-57D1EBCD37AF}" mergeInterval="0" personalView="1" maximized="1" windowWidth="1276" windowHeight="593" activeSheetId="1"/>
    <customWorkbookView name="Fransen, J.A.A.J. (Jan) - Green Award - Personal View" guid="{2A97FE2E-5CA3-47AA-A5E5-20B7DB66ED34}" mergeInterval="0" personalView="1" maximized="1" windowWidth="1916" windowHeight="8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" i="30" l="1"/>
  <c r="Y13" i="30"/>
  <c r="Z13" i="30"/>
  <c r="AA13" i="30"/>
  <c r="AB13" i="30"/>
  <c r="AC13" i="30"/>
  <c r="AD13" i="30"/>
  <c r="AH13" i="30"/>
  <c r="AI13" i="30"/>
  <c r="AJ13" i="30"/>
  <c r="AK13" i="30"/>
  <c r="AL13" i="30"/>
  <c r="AM13" i="30"/>
  <c r="AN13" i="30"/>
  <c r="X14" i="30"/>
  <c r="Y14" i="30"/>
  <c r="Z14" i="30"/>
  <c r="AA14" i="30"/>
  <c r="AB14" i="30"/>
  <c r="AC14" i="30"/>
  <c r="AD14" i="30"/>
  <c r="AH14" i="30"/>
  <c r="AI14" i="30"/>
  <c r="AJ14" i="30"/>
  <c r="AK14" i="30"/>
  <c r="AL14" i="30"/>
  <c r="AM14" i="30"/>
  <c r="AN14" i="30"/>
  <c r="X15" i="30"/>
  <c r="Y15" i="30"/>
  <c r="Z15" i="30"/>
  <c r="AA15" i="30"/>
  <c r="AB15" i="30"/>
  <c r="AC15" i="30"/>
  <c r="AD15" i="30"/>
  <c r="AH15" i="30"/>
  <c r="AI15" i="30"/>
  <c r="AJ15" i="30"/>
  <c r="AK15" i="30"/>
  <c r="AL15" i="30"/>
  <c r="AM15" i="30"/>
  <c r="AN15" i="30"/>
  <c r="X16" i="30"/>
  <c r="Y16" i="30"/>
  <c r="Z16" i="30"/>
  <c r="AA16" i="30"/>
  <c r="AB16" i="30"/>
  <c r="AC16" i="30"/>
  <c r="AD16" i="30"/>
  <c r="AH16" i="30"/>
  <c r="AI16" i="30"/>
  <c r="AJ16" i="30"/>
  <c r="AK16" i="30"/>
  <c r="AL16" i="30"/>
  <c r="AM16" i="30"/>
  <c r="AN16" i="30"/>
  <c r="X17" i="30"/>
  <c r="Y17" i="30"/>
  <c r="Z17" i="30"/>
  <c r="AA17" i="30"/>
  <c r="AB17" i="30"/>
  <c r="AC17" i="30"/>
  <c r="AD17" i="30"/>
  <c r="AH17" i="30"/>
  <c r="AI17" i="30"/>
  <c r="AJ17" i="30"/>
  <c r="AK17" i="30"/>
  <c r="AL17" i="30"/>
  <c r="AM17" i="30"/>
  <c r="AN17" i="30"/>
  <c r="N18" i="30"/>
  <c r="X18" i="30"/>
  <c r="Y18" i="30"/>
  <c r="Z18" i="30"/>
  <c r="AA18" i="30"/>
  <c r="AB18" i="30"/>
  <c r="AC18" i="30"/>
  <c r="AD18" i="30"/>
  <c r="AH18" i="30"/>
  <c r="AI18" i="30"/>
  <c r="AJ18" i="30"/>
  <c r="AK18" i="30"/>
  <c r="AL18" i="30"/>
  <c r="AM18" i="30"/>
  <c r="AN18" i="30"/>
  <c r="N19" i="30"/>
  <c r="X19" i="30"/>
  <c r="Y19" i="30"/>
  <c r="Z19" i="30"/>
  <c r="AA19" i="30"/>
  <c r="AB19" i="30"/>
  <c r="AC19" i="30"/>
  <c r="AD19" i="30"/>
  <c r="AH19" i="30"/>
  <c r="AI19" i="30"/>
  <c r="AJ19" i="30"/>
  <c r="AK19" i="30"/>
  <c r="AL19" i="30"/>
  <c r="AM19" i="30"/>
  <c r="AN19" i="30"/>
  <c r="N20" i="30"/>
  <c r="X20" i="30"/>
  <c r="Y20" i="30"/>
  <c r="Z20" i="30"/>
  <c r="AA20" i="30"/>
  <c r="AB20" i="30"/>
  <c r="AC20" i="30"/>
  <c r="AD20" i="30"/>
  <c r="AH20" i="30"/>
  <c r="AI20" i="30"/>
  <c r="AJ20" i="30"/>
  <c r="AK20" i="30"/>
  <c r="AL20" i="30"/>
  <c r="AM20" i="30"/>
  <c r="AN20" i="30"/>
  <c r="N21" i="30"/>
  <c r="X21" i="30"/>
  <c r="Y21" i="30"/>
  <c r="Z21" i="30"/>
  <c r="AA21" i="30"/>
  <c r="AB21" i="30"/>
  <c r="AC21" i="30"/>
  <c r="AD21" i="30"/>
  <c r="AH21" i="30"/>
  <c r="AI21" i="30"/>
  <c r="AJ21" i="30"/>
  <c r="AK21" i="30"/>
  <c r="AL21" i="30"/>
  <c r="AM21" i="30"/>
  <c r="AN21" i="30"/>
  <c r="N22" i="30"/>
  <c r="X22" i="30"/>
  <c r="Y22" i="30"/>
  <c r="Z22" i="30"/>
  <c r="AA22" i="30"/>
  <c r="AB22" i="30"/>
  <c r="AC22" i="30"/>
  <c r="AD22" i="30"/>
  <c r="AH22" i="30"/>
  <c r="AI22" i="30"/>
  <c r="AJ22" i="30"/>
  <c r="AK22" i="30"/>
  <c r="AL22" i="30"/>
  <c r="AM22" i="30"/>
  <c r="AN22" i="30"/>
  <c r="N23" i="30"/>
  <c r="X23" i="30"/>
  <c r="Y23" i="30"/>
  <c r="Z23" i="30"/>
  <c r="AA23" i="30"/>
  <c r="AB23" i="30"/>
  <c r="AC23" i="30"/>
  <c r="AD23" i="30"/>
  <c r="AH23" i="30"/>
  <c r="AI23" i="30"/>
  <c r="AJ23" i="30"/>
  <c r="AK23" i="30"/>
  <c r="AL23" i="30"/>
  <c r="AM23" i="30"/>
  <c r="AN23" i="30"/>
  <c r="N24" i="30"/>
  <c r="X24" i="30"/>
  <c r="Y24" i="30"/>
  <c r="Z24" i="30"/>
  <c r="AA24" i="30"/>
  <c r="AB24" i="30"/>
  <c r="AC24" i="30"/>
  <c r="AD24" i="30"/>
  <c r="AH24" i="30"/>
  <c r="AI24" i="30"/>
  <c r="AJ24" i="30"/>
  <c r="AK24" i="30"/>
  <c r="AL24" i="30"/>
  <c r="AM24" i="30"/>
  <c r="AN24" i="30"/>
  <c r="N25" i="30"/>
  <c r="X25" i="30"/>
  <c r="Y25" i="30"/>
  <c r="Z25" i="30"/>
  <c r="AA25" i="30"/>
  <c r="AB25" i="30"/>
  <c r="AC25" i="30"/>
  <c r="AD25" i="30"/>
  <c r="AH25" i="30"/>
  <c r="AI25" i="30"/>
  <c r="AJ25" i="30"/>
  <c r="AK25" i="30"/>
  <c r="AL25" i="30"/>
  <c r="AM25" i="30"/>
  <c r="AN25" i="30"/>
  <c r="N26" i="30"/>
  <c r="X26" i="30"/>
  <c r="Y26" i="30"/>
  <c r="Z26" i="30"/>
  <c r="AA26" i="30"/>
  <c r="AB26" i="30"/>
  <c r="AC26" i="30"/>
  <c r="AD26" i="30"/>
  <c r="AH26" i="30"/>
  <c r="AI26" i="30"/>
  <c r="AJ26" i="30"/>
  <c r="AK26" i="30"/>
  <c r="AL26" i="30"/>
  <c r="AM26" i="30"/>
  <c r="AN26" i="30"/>
  <c r="N27" i="30"/>
  <c r="X27" i="30"/>
  <c r="Y27" i="30"/>
  <c r="Z27" i="30"/>
  <c r="AA27" i="30"/>
  <c r="AB27" i="30"/>
  <c r="AC27" i="30"/>
  <c r="AD27" i="30"/>
  <c r="AH27" i="30"/>
  <c r="AI27" i="30"/>
  <c r="AJ27" i="30"/>
  <c r="AK27" i="30"/>
  <c r="AL27" i="30"/>
  <c r="AM27" i="30"/>
  <c r="AN27" i="30"/>
  <c r="N28" i="30"/>
  <c r="X28" i="30"/>
  <c r="Y28" i="30"/>
  <c r="Z28" i="30"/>
  <c r="AA28" i="30"/>
  <c r="AB28" i="30"/>
  <c r="AC28" i="30"/>
  <c r="AD28" i="30"/>
  <c r="AH28" i="30"/>
  <c r="AI28" i="30"/>
  <c r="AJ28" i="30"/>
  <c r="AK28" i="30"/>
  <c r="AL28" i="30"/>
  <c r="AM28" i="30"/>
  <c r="AN28" i="30"/>
  <c r="N29" i="30"/>
  <c r="X29" i="30"/>
  <c r="Y29" i="30"/>
  <c r="Z29" i="30"/>
  <c r="AA29" i="30"/>
  <c r="AB29" i="30"/>
  <c r="AC29" i="30"/>
  <c r="AD29" i="30"/>
  <c r="AH29" i="30"/>
  <c r="AI29" i="30"/>
  <c r="AJ29" i="30"/>
  <c r="AK29" i="30"/>
  <c r="AL29" i="30"/>
  <c r="AM29" i="30"/>
  <c r="AN29" i="30"/>
  <c r="N30" i="30"/>
  <c r="X30" i="30"/>
  <c r="Y30" i="30"/>
  <c r="Z30" i="30"/>
  <c r="AA30" i="30"/>
  <c r="AB30" i="30"/>
  <c r="AC30" i="30"/>
  <c r="AD30" i="30"/>
  <c r="AH30" i="30"/>
  <c r="AI30" i="30"/>
  <c r="AJ30" i="30"/>
  <c r="AK30" i="30"/>
  <c r="AL30" i="30"/>
  <c r="AM30" i="30"/>
  <c r="AN30" i="30"/>
  <c r="N31" i="30"/>
  <c r="X31" i="30"/>
  <c r="Y31" i="30"/>
  <c r="Z31" i="30"/>
  <c r="AA31" i="30"/>
  <c r="AB31" i="30"/>
  <c r="AC31" i="30"/>
  <c r="AD31" i="30"/>
  <c r="AH31" i="30"/>
  <c r="AI31" i="30"/>
  <c r="AJ31" i="30"/>
  <c r="AK31" i="30"/>
  <c r="AL31" i="30"/>
  <c r="AM31" i="30"/>
  <c r="AN31" i="30"/>
  <c r="N32" i="30"/>
  <c r="X32" i="30"/>
  <c r="Y32" i="30"/>
  <c r="Z32" i="30"/>
  <c r="AA32" i="30"/>
  <c r="AB32" i="30"/>
  <c r="AC32" i="30"/>
  <c r="AD32" i="30"/>
  <c r="AH32" i="30"/>
  <c r="AI32" i="30"/>
  <c r="AJ32" i="30"/>
  <c r="AK32" i="30"/>
  <c r="AL32" i="30"/>
  <c r="AM32" i="30"/>
  <c r="AN32" i="30"/>
  <c r="N33" i="30"/>
  <c r="X33" i="30"/>
  <c r="Y33" i="30"/>
  <c r="Z33" i="30"/>
  <c r="AA33" i="30"/>
  <c r="AB33" i="30"/>
  <c r="AC33" i="30"/>
  <c r="AD33" i="30"/>
  <c r="AH33" i="30"/>
  <c r="AI33" i="30"/>
  <c r="AJ33" i="30"/>
  <c r="AK33" i="30"/>
  <c r="AL33" i="30"/>
  <c r="AM33" i="30"/>
  <c r="AN33" i="30"/>
  <c r="N34" i="30"/>
  <c r="X34" i="30"/>
  <c r="Y34" i="30"/>
  <c r="Z34" i="30"/>
  <c r="AA34" i="30"/>
  <c r="AB34" i="30"/>
  <c r="AC34" i="30"/>
  <c r="AD34" i="30"/>
  <c r="AH34" i="30"/>
  <c r="AI34" i="30"/>
  <c r="AJ34" i="30"/>
  <c r="AK34" i="30"/>
  <c r="AL34" i="30"/>
  <c r="AM34" i="30"/>
  <c r="AN34" i="30"/>
  <c r="N35" i="30"/>
  <c r="X35" i="30"/>
  <c r="Y35" i="30"/>
  <c r="Z35" i="30"/>
  <c r="AA35" i="30"/>
  <c r="AB35" i="30"/>
  <c r="AC35" i="30"/>
  <c r="AD35" i="30"/>
  <c r="AH35" i="30"/>
  <c r="AI35" i="30"/>
  <c r="AJ35" i="30"/>
  <c r="AK35" i="30"/>
  <c r="AL35" i="30"/>
  <c r="AM35" i="30"/>
  <c r="AN35" i="30"/>
  <c r="N36" i="30"/>
  <c r="X36" i="30"/>
  <c r="Y36" i="30"/>
  <c r="Z36" i="30"/>
  <c r="AA36" i="30"/>
  <c r="AB36" i="30"/>
  <c r="AC36" i="30"/>
  <c r="AD36" i="30"/>
  <c r="AH36" i="30"/>
  <c r="AI36" i="30"/>
  <c r="AJ36" i="30"/>
  <c r="AK36" i="30"/>
  <c r="AL36" i="30"/>
  <c r="AM36" i="30"/>
  <c r="AN36" i="30"/>
  <c r="N37" i="30"/>
  <c r="X37" i="30"/>
  <c r="Y37" i="30"/>
  <c r="Z37" i="30"/>
  <c r="AA37" i="30"/>
  <c r="AB37" i="30"/>
  <c r="AC37" i="30"/>
  <c r="AD37" i="30"/>
  <c r="AH37" i="30"/>
  <c r="AI37" i="30"/>
  <c r="AJ37" i="30"/>
  <c r="AK37" i="30"/>
  <c r="AL37" i="30"/>
  <c r="AM37" i="30"/>
  <c r="AN37" i="30"/>
  <c r="N38" i="30"/>
  <c r="X38" i="30"/>
  <c r="Y38" i="30"/>
  <c r="Z38" i="30"/>
  <c r="AA38" i="30"/>
  <c r="AB38" i="30"/>
  <c r="AC38" i="30"/>
  <c r="AD38" i="30"/>
  <c r="AH38" i="30"/>
  <c r="AI38" i="30"/>
  <c r="AJ38" i="30"/>
  <c r="AK38" i="30"/>
  <c r="AL38" i="30"/>
  <c r="AM38" i="30"/>
  <c r="AN38" i="30"/>
  <c r="N145" i="26" l="1"/>
  <c r="U146" i="26" s="1"/>
  <c r="N146" i="26"/>
  <c r="U147" i="26" s="1"/>
  <c r="N147" i="26"/>
  <c r="N148" i="26"/>
  <c r="N149" i="26"/>
  <c r="N150" i="26"/>
  <c r="U151" i="26" s="1"/>
  <c r="N151" i="26"/>
  <c r="N152" i="26"/>
  <c r="N133" i="26"/>
  <c r="N134" i="26"/>
  <c r="U135" i="26" s="1"/>
  <c r="N135" i="26"/>
  <c r="U136" i="26" s="1"/>
  <c r="N136" i="26"/>
  <c r="U137" i="26" s="1"/>
  <c r="N137" i="26"/>
  <c r="U138" i="26" s="1"/>
  <c r="N138" i="26"/>
  <c r="U139" i="26" s="1"/>
  <c r="N139" i="26"/>
  <c r="N140" i="26"/>
  <c r="N141" i="26"/>
  <c r="N142" i="26"/>
  <c r="U143" i="26" s="1"/>
  <c r="N143" i="26"/>
  <c r="U144" i="26" s="1"/>
  <c r="V144" i="26" s="1"/>
  <c r="N144" i="26"/>
  <c r="U145" i="26" s="1"/>
  <c r="V145" i="26" s="1"/>
  <c r="N120" i="26"/>
  <c r="U121" i="26" s="1"/>
  <c r="N121" i="26"/>
  <c r="U122" i="26" s="1"/>
  <c r="N122" i="26"/>
  <c r="U123" i="26" s="1"/>
  <c r="V123" i="26" s="1"/>
  <c r="N123" i="26"/>
  <c r="U124" i="26" s="1"/>
  <c r="V124" i="26" s="1"/>
  <c r="N124" i="26"/>
  <c r="N125" i="26"/>
  <c r="N126" i="26"/>
  <c r="N127" i="26"/>
  <c r="N128" i="26"/>
  <c r="N129" i="26"/>
  <c r="N130" i="26"/>
  <c r="U131" i="26" s="1"/>
  <c r="N131" i="26"/>
  <c r="U132" i="26" s="1"/>
  <c r="N132" i="26"/>
  <c r="U133" i="26" s="1"/>
  <c r="N108" i="26"/>
  <c r="U109" i="26" s="1"/>
  <c r="V109" i="26" s="1"/>
  <c r="N109" i="26"/>
  <c r="U110" i="26" s="1"/>
  <c r="V110" i="26" s="1"/>
  <c r="N110" i="26"/>
  <c r="U111" i="26" s="1"/>
  <c r="V111" i="26" s="1"/>
  <c r="N111" i="26"/>
  <c r="N112" i="26"/>
  <c r="N113" i="26"/>
  <c r="N114" i="26"/>
  <c r="N115" i="26"/>
  <c r="N116" i="26"/>
  <c r="N117" i="26"/>
  <c r="N118" i="26"/>
  <c r="N119" i="26"/>
  <c r="U120" i="26" s="1"/>
  <c r="N94" i="26"/>
  <c r="U95" i="26" s="1"/>
  <c r="V95" i="26" s="1"/>
  <c r="N95" i="26"/>
  <c r="U96" i="26" s="1"/>
  <c r="V96" i="26" s="1"/>
  <c r="N96" i="26"/>
  <c r="U97" i="26" s="1"/>
  <c r="V97" i="26" s="1"/>
  <c r="N97" i="26"/>
  <c r="N98" i="26"/>
  <c r="N99" i="26"/>
  <c r="N100" i="26"/>
  <c r="N101" i="26"/>
  <c r="N102" i="26"/>
  <c r="U103" i="26" s="1"/>
  <c r="V103" i="26" s="1"/>
  <c r="N103" i="26"/>
  <c r="U104" i="26" s="1"/>
  <c r="V104" i="26" s="1"/>
  <c r="N104" i="26"/>
  <c r="U105" i="26" s="1"/>
  <c r="V105" i="26" s="1"/>
  <c r="N105" i="26"/>
  <c r="U106" i="26" s="1"/>
  <c r="N106" i="26"/>
  <c r="U107" i="26" s="1"/>
  <c r="N107" i="26"/>
  <c r="U108" i="26" s="1"/>
  <c r="V108" i="26" s="1"/>
  <c r="N79" i="26"/>
  <c r="U80" i="26" s="1"/>
  <c r="V80" i="26" s="1"/>
  <c r="N80" i="26"/>
  <c r="N81" i="26"/>
  <c r="N82" i="26"/>
  <c r="U83" i="26" s="1"/>
  <c r="V83" i="26" s="1"/>
  <c r="N83" i="26"/>
  <c r="N84" i="26"/>
  <c r="N85" i="26"/>
  <c r="U86" i="26" s="1"/>
  <c r="V86" i="26" s="1"/>
  <c r="N86" i="26"/>
  <c r="U87" i="26" s="1"/>
  <c r="V87" i="26" s="1"/>
  <c r="N87" i="26"/>
  <c r="U88" i="26" s="1"/>
  <c r="V88" i="26" s="1"/>
  <c r="N88" i="26"/>
  <c r="U89" i="26" s="1"/>
  <c r="N89" i="26"/>
  <c r="U90" i="26" s="1"/>
  <c r="N90" i="26"/>
  <c r="U91" i="26" s="1"/>
  <c r="V91" i="26" s="1"/>
  <c r="N91" i="26"/>
  <c r="U92" i="26" s="1"/>
  <c r="V92" i="26" s="1"/>
  <c r="N92" i="26"/>
  <c r="N93" i="26"/>
  <c r="N66" i="26"/>
  <c r="U67" i="26" s="1"/>
  <c r="V67" i="26" s="1"/>
  <c r="N67" i="26"/>
  <c r="U68" i="26" s="1"/>
  <c r="V68" i="26" s="1"/>
  <c r="N68" i="26"/>
  <c r="U69" i="26" s="1"/>
  <c r="V69" i="26" s="1"/>
  <c r="N69" i="26"/>
  <c r="N70" i="26"/>
  <c r="N71" i="26"/>
  <c r="N72" i="26"/>
  <c r="N73" i="26"/>
  <c r="U74" i="26" s="1"/>
  <c r="V74" i="26" s="1"/>
  <c r="N74" i="26"/>
  <c r="U75" i="26" s="1"/>
  <c r="V75" i="26" s="1"/>
  <c r="N75" i="26"/>
  <c r="U76" i="26" s="1"/>
  <c r="V76" i="26" s="1"/>
  <c r="N76" i="26"/>
  <c r="U77" i="26" s="1"/>
  <c r="V77" i="26" s="1"/>
  <c r="N77" i="26"/>
  <c r="U78" i="26" s="1"/>
  <c r="N78" i="26"/>
  <c r="U79" i="26" s="1"/>
  <c r="V79" i="26" s="1"/>
  <c r="N53" i="26"/>
  <c r="U54" i="26" s="1"/>
  <c r="V54" i="26" s="1"/>
  <c r="N54" i="26"/>
  <c r="U55" i="26" s="1"/>
  <c r="N55" i="26"/>
  <c r="N56" i="26"/>
  <c r="N57" i="26"/>
  <c r="N58" i="26"/>
  <c r="N59" i="26"/>
  <c r="U60" i="26" s="1"/>
  <c r="N60" i="26"/>
  <c r="U61" i="26" s="1"/>
  <c r="N61" i="26"/>
  <c r="U62" i="26" s="1"/>
  <c r="V62" i="26" s="1"/>
  <c r="N62" i="26"/>
  <c r="U63" i="26" s="1"/>
  <c r="V63" i="26" s="1"/>
  <c r="N63" i="26"/>
  <c r="U64" i="26" s="1"/>
  <c r="V64" i="26" s="1"/>
  <c r="N64" i="26"/>
  <c r="U65" i="26" s="1"/>
  <c r="V65" i="26" s="1"/>
  <c r="N65" i="26"/>
  <c r="U66" i="26" s="1"/>
  <c r="N37" i="26"/>
  <c r="U38" i="26" s="1"/>
  <c r="V38" i="26" s="1"/>
  <c r="N38" i="26"/>
  <c r="U39" i="26" s="1"/>
  <c r="V39" i="26" s="1"/>
  <c r="N39" i="26"/>
  <c r="U40" i="26" s="1"/>
  <c r="N40" i="26"/>
  <c r="U41" i="26" s="1"/>
  <c r="N41" i="26"/>
  <c r="U42" i="26" s="1"/>
  <c r="N42" i="26"/>
  <c r="U43" i="26" s="1"/>
  <c r="V43" i="26" s="1"/>
  <c r="N43" i="26"/>
  <c r="U44" i="26" s="1"/>
  <c r="V44" i="26" s="1"/>
  <c r="N44" i="26"/>
  <c r="U45" i="26" s="1"/>
  <c r="V45" i="26" s="1"/>
  <c r="N45" i="26"/>
  <c r="N46" i="26"/>
  <c r="N47" i="26"/>
  <c r="U48" i="26" s="1"/>
  <c r="V48" i="26" s="1"/>
  <c r="N48" i="26"/>
  <c r="U49" i="26" s="1"/>
  <c r="V49" i="26" s="1"/>
  <c r="N49" i="26"/>
  <c r="U50" i="26" s="1"/>
  <c r="V50" i="26" s="1"/>
  <c r="N50" i="26"/>
  <c r="U51" i="26" s="1"/>
  <c r="V51" i="26" s="1"/>
  <c r="N51" i="26"/>
  <c r="U52" i="26" s="1"/>
  <c r="V52" i="26" s="1"/>
  <c r="N52" i="26"/>
  <c r="U53" i="26" s="1"/>
  <c r="V53" i="26" s="1"/>
  <c r="H152" i="26"/>
  <c r="H145" i="26"/>
  <c r="H146" i="26"/>
  <c r="H147" i="26"/>
  <c r="H148" i="26"/>
  <c r="H149" i="26"/>
  <c r="H150" i="26"/>
  <c r="H151" i="26"/>
  <c r="H134" i="26"/>
  <c r="H135" i="26"/>
  <c r="H136" i="26"/>
  <c r="H137" i="26"/>
  <c r="H138" i="26"/>
  <c r="H139" i="26"/>
  <c r="H140" i="26"/>
  <c r="H141" i="26"/>
  <c r="H142" i="26"/>
  <c r="H143" i="26"/>
  <c r="H144" i="26"/>
  <c r="H123" i="26"/>
  <c r="H124" i="26"/>
  <c r="H125" i="26"/>
  <c r="H126" i="26"/>
  <c r="H127" i="26"/>
  <c r="H128" i="26"/>
  <c r="H129" i="26"/>
  <c r="H130" i="26"/>
  <c r="H131" i="26"/>
  <c r="H132" i="26"/>
  <c r="H133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N13" i="26"/>
  <c r="N14" i="26"/>
  <c r="N15" i="26"/>
  <c r="U16" i="26" s="1"/>
  <c r="N16" i="26"/>
  <c r="N17" i="26"/>
  <c r="N18" i="26"/>
  <c r="U19" i="26" s="1"/>
  <c r="H14" i="26"/>
  <c r="H15" i="26"/>
  <c r="H16" i="26"/>
  <c r="H17" i="26"/>
  <c r="F29" i="26"/>
  <c r="F30" i="26"/>
  <c r="F31" i="26"/>
  <c r="F32" i="26"/>
  <c r="F33" i="26"/>
  <c r="F34" i="26"/>
  <c r="F35" i="26"/>
  <c r="F36" i="26"/>
  <c r="F37" i="26"/>
  <c r="F38" i="26"/>
  <c r="F39" i="26"/>
  <c r="F40" i="26"/>
  <c r="F41" i="26"/>
  <c r="F42" i="26"/>
  <c r="F43" i="26"/>
  <c r="F44" i="26"/>
  <c r="F45" i="26"/>
  <c r="F46" i="26"/>
  <c r="F47" i="26"/>
  <c r="F48" i="26"/>
  <c r="F49" i="26"/>
  <c r="F50" i="26"/>
  <c r="F51" i="26"/>
  <c r="F52" i="26"/>
  <c r="F53" i="26"/>
  <c r="F54" i="26"/>
  <c r="F55" i="26"/>
  <c r="F56" i="26"/>
  <c r="F57" i="26"/>
  <c r="F58" i="26"/>
  <c r="F59" i="26"/>
  <c r="F60" i="26"/>
  <c r="F61" i="26"/>
  <c r="F62" i="26"/>
  <c r="F63" i="26"/>
  <c r="F64" i="26"/>
  <c r="F65" i="26"/>
  <c r="F66" i="26"/>
  <c r="F67" i="26"/>
  <c r="F68" i="26"/>
  <c r="F69" i="26"/>
  <c r="F70" i="26"/>
  <c r="F71" i="26"/>
  <c r="F72" i="26"/>
  <c r="F73" i="26"/>
  <c r="F74" i="26"/>
  <c r="F75" i="26"/>
  <c r="F76" i="26"/>
  <c r="F77" i="26"/>
  <c r="F78" i="26"/>
  <c r="F79" i="26"/>
  <c r="F80" i="26"/>
  <c r="F81" i="26"/>
  <c r="F82" i="26"/>
  <c r="F83" i="26"/>
  <c r="F84" i="26"/>
  <c r="F85" i="26"/>
  <c r="F86" i="26"/>
  <c r="F87" i="26"/>
  <c r="F88" i="26"/>
  <c r="F89" i="26"/>
  <c r="F90" i="26"/>
  <c r="F91" i="26"/>
  <c r="F92" i="26"/>
  <c r="F93" i="26"/>
  <c r="F94" i="26"/>
  <c r="F95" i="26"/>
  <c r="F96" i="26"/>
  <c r="F97" i="26"/>
  <c r="F98" i="26"/>
  <c r="F99" i="26"/>
  <c r="F100" i="26"/>
  <c r="F101" i="26"/>
  <c r="F102" i="26"/>
  <c r="F103" i="26"/>
  <c r="F104" i="26"/>
  <c r="F105" i="26"/>
  <c r="F106" i="26"/>
  <c r="F107" i="26"/>
  <c r="F108" i="26"/>
  <c r="F109" i="26"/>
  <c r="F110" i="26"/>
  <c r="F111" i="26"/>
  <c r="F112" i="26"/>
  <c r="F113" i="26"/>
  <c r="F114" i="26"/>
  <c r="F115" i="26"/>
  <c r="F116" i="26"/>
  <c r="F117" i="26"/>
  <c r="F118" i="26"/>
  <c r="F119" i="26"/>
  <c r="F120" i="26"/>
  <c r="F121" i="26"/>
  <c r="F122" i="26"/>
  <c r="F123" i="26"/>
  <c r="F124" i="26"/>
  <c r="F125" i="26"/>
  <c r="F126" i="26"/>
  <c r="F127" i="26"/>
  <c r="F128" i="26"/>
  <c r="F129" i="26"/>
  <c r="F130" i="26"/>
  <c r="F131" i="26"/>
  <c r="F132" i="26"/>
  <c r="F133" i="26"/>
  <c r="F134" i="26"/>
  <c r="F135" i="26"/>
  <c r="F136" i="26"/>
  <c r="F137" i="26"/>
  <c r="F138" i="26"/>
  <c r="F139" i="26"/>
  <c r="F140" i="26"/>
  <c r="F141" i="26"/>
  <c r="F142" i="26"/>
  <c r="F143" i="26"/>
  <c r="F144" i="26"/>
  <c r="F145" i="26"/>
  <c r="F146" i="26"/>
  <c r="F147" i="26"/>
  <c r="F148" i="26"/>
  <c r="F149" i="26"/>
  <c r="F150" i="26"/>
  <c r="F151" i="26"/>
  <c r="F152" i="26"/>
  <c r="V148" i="26"/>
  <c r="V149" i="26"/>
  <c r="V150" i="26"/>
  <c r="V141" i="26"/>
  <c r="V93" i="26"/>
  <c r="V98" i="26"/>
  <c r="V99" i="26"/>
  <c r="V37" i="26"/>
  <c r="T140" i="26"/>
  <c r="T141" i="26"/>
  <c r="T142" i="26"/>
  <c r="T143" i="26"/>
  <c r="T144" i="26"/>
  <c r="T145" i="26"/>
  <c r="T146" i="26"/>
  <c r="T147" i="26"/>
  <c r="T148" i="26"/>
  <c r="T149" i="26"/>
  <c r="T150" i="26"/>
  <c r="T151" i="26"/>
  <c r="T127" i="26"/>
  <c r="T128" i="26"/>
  <c r="T129" i="26"/>
  <c r="T130" i="26"/>
  <c r="T131" i="26"/>
  <c r="T132" i="26"/>
  <c r="T133" i="26"/>
  <c r="T134" i="26"/>
  <c r="T135" i="26"/>
  <c r="T136" i="26"/>
  <c r="T137" i="26"/>
  <c r="T138" i="26"/>
  <c r="T139" i="26"/>
  <c r="T113" i="26"/>
  <c r="T114" i="26"/>
  <c r="T115" i="26"/>
  <c r="T116" i="26"/>
  <c r="T117" i="26"/>
  <c r="T118" i="26"/>
  <c r="T119" i="26"/>
  <c r="T120" i="26"/>
  <c r="T121" i="26"/>
  <c r="T122" i="26"/>
  <c r="T123" i="26"/>
  <c r="T124" i="26"/>
  <c r="T125" i="26"/>
  <c r="T126" i="26"/>
  <c r="T102" i="26"/>
  <c r="T103" i="26"/>
  <c r="T104" i="26"/>
  <c r="T105" i="26"/>
  <c r="T106" i="26"/>
  <c r="T107" i="26"/>
  <c r="T108" i="26"/>
  <c r="T109" i="26"/>
  <c r="T110" i="26"/>
  <c r="T111" i="26"/>
  <c r="T112" i="26"/>
  <c r="T94" i="26"/>
  <c r="T95" i="26"/>
  <c r="T96" i="26"/>
  <c r="T97" i="26"/>
  <c r="T98" i="26"/>
  <c r="T99" i="26"/>
  <c r="T100" i="26"/>
  <c r="T101" i="26"/>
  <c r="T79" i="26"/>
  <c r="T80" i="26"/>
  <c r="T81" i="26"/>
  <c r="T82" i="26"/>
  <c r="T83" i="26"/>
  <c r="T84" i="26"/>
  <c r="T85" i="26"/>
  <c r="T86" i="26"/>
  <c r="T87" i="26"/>
  <c r="T88" i="26"/>
  <c r="T89" i="26"/>
  <c r="T90" i="26"/>
  <c r="T91" i="26"/>
  <c r="T92" i="26"/>
  <c r="T93" i="26"/>
  <c r="T66" i="26"/>
  <c r="T67" i="26"/>
  <c r="T68" i="26"/>
  <c r="T69" i="26"/>
  <c r="T70" i="26"/>
  <c r="W70" i="26" s="1"/>
  <c r="T71" i="26"/>
  <c r="T72" i="26"/>
  <c r="W72" i="26" s="1"/>
  <c r="T73" i="26"/>
  <c r="T74" i="26"/>
  <c r="T75" i="26"/>
  <c r="T76" i="26"/>
  <c r="T77" i="26"/>
  <c r="T78" i="26"/>
  <c r="T51" i="26"/>
  <c r="T52" i="26"/>
  <c r="T53" i="26"/>
  <c r="T54" i="26"/>
  <c r="T55" i="26"/>
  <c r="T56" i="26"/>
  <c r="T57" i="26"/>
  <c r="T58" i="26"/>
  <c r="T59" i="26"/>
  <c r="T60" i="26"/>
  <c r="T61" i="26"/>
  <c r="T62" i="26"/>
  <c r="T63" i="26"/>
  <c r="T64" i="26"/>
  <c r="T65" i="26"/>
  <c r="T37" i="26"/>
  <c r="W37" i="26" s="1"/>
  <c r="T38" i="26"/>
  <c r="T39" i="26"/>
  <c r="T40" i="26"/>
  <c r="T41" i="26"/>
  <c r="T42" i="26"/>
  <c r="T43" i="26"/>
  <c r="T44" i="26"/>
  <c r="T45" i="26"/>
  <c r="T46" i="26"/>
  <c r="T47" i="26"/>
  <c r="T48" i="26"/>
  <c r="T49" i="26"/>
  <c r="T50" i="26"/>
  <c r="W30" i="26"/>
  <c r="W31" i="26"/>
  <c r="W32" i="26"/>
  <c r="W33" i="26"/>
  <c r="W34" i="26"/>
  <c r="W35" i="26"/>
  <c r="W36" i="26"/>
  <c r="W56" i="26"/>
  <c r="W57" i="26"/>
  <c r="W148" i="26"/>
  <c r="W149" i="26"/>
  <c r="U15" i="26"/>
  <c r="U17" i="26"/>
  <c r="U18" i="26"/>
  <c r="U20" i="26"/>
  <c r="U21" i="26"/>
  <c r="U22" i="26"/>
  <c r="U23" i="26"/>
  <c r="U24" i="26"/>
  <c r="U25" i="26"/>
  <c r="U26" i="26"/>
  <c r="U27" i="26"/>
  <c r="U28" i="26"/>
  <c r="U29" i="26"/>
  <c r="U30" i="26"/>
  <c r="U31" i="26"/>
  <c r="U32" i="26"/>
  <c r="U33" i="26"/>
  <c r="U34" i="26"/>
  <c r="U35" i="26"/>
  <c r="U36" i="26"/>
  <c r="U37" i="26"/>
  <c r="U46" i="26"/>
  <c r="V46" i="26" s="1"/>
  <c r="U47" i="26"/>
  <c r="V47" i="26" s="1"/>
  <c r="U56" i="26"/>
  <c r="V56" i="26" s="1"/>
  <c r="U57" i="26"/>
  <c r="V57" i="26" s="1"/>
  <c r="U58" i="26"/>
  <c r="W58" i="26" s="1"/>
  <c r="U59" i="26"/>
  <c r="W59" i="26" s="1"/>
  <c r="U70" i="26"/>
  <c r="V70" i="26" s="1"/>
  <c r="U71" i="26"/>
  <c r="V71" i="26" s="1"/>
  <c r="U72" i="26"/>
  <c r="V72" i="26" s="1"/>
  <c r="U73" i="26"/>
  <c r="V73" i="26" s="1"/>
  <c r="U81" i="26"/>
  <c r="V81" i="26" s="1"/>
  <c r="U82" i="26"/>
  <c r="V82" i="26" s="1"/>
  <c r="U84" i="26"/>
  <c r="W84" i="26" s="1"/>
  <c r="U85" i="26"/>
  <c r="W85" i="26" s="1"/>
  <c r="U93" i="26"/>
  <c r="U94" i="26"/>
  <c r="V94" i="26" s="1"/>
  <c r="U98" i="26"/>
  <c r="U99" i="26"/>
  <c r="W99" i="26" s="1"/>
  <c r="U100" i="26"/>
  <c r="V100" i="26" s="1"/>
  <c r="U101" i="26"/>
  <c r="V101" i="26" s="1"/>
  <c r="U102" i="26"/>
  <c r="V102" i="26" s="1"/>
  <c r="U112" i="26"/>
  <c r="V112" i="26" s="1"/>
  <c r="U113" i="26"/>
  <c r="W113" i="26" s="1"/>
  <c r="U114" i="26"/>
  <c r="W114" i="26" s="1"/>
  <c r="U115" i="26"/>
  <c r="V115" i="26" s="1"/>
  <c r="U116" i="26"/>
  <c r="V116" i="26" s="1"/>
  <c r="U117" i="26"/>
  <c r="W117" i="26" s="1"/>
  <c r="U118" i="26"/>
  <c r="W118" i="26" s="1"/>
  <c r="U119" i="26"/>
  <c r="W119" i="26" s="1"/>
  <c r="U125" i="26"/>
  <c r="W125" i="26" s="1"/>
  <c r="U126" i="26"/>
  <c r="W126" i="26" s="1"/>
  <c r="U127" i="26"/>
  <c r="W127" i="26" s="1"/>
  <c r="U128" i="26"/>
  <c r="W128" i="26" s="1"/>
  <c r="U129" i="26"/>
  <c r="V129" i="26" s="1"/>
  <c r="U130" i="26"/>
  <c r="V130" i="26" s="1"/>
  <c r="U134" i="26"/>
  <c r="W134" i="26" s="1"/>
  <c r="U140" i="26"/>
  <c r="W140" i="26" s="1"/>
  <c r="U141" i="26"/>
  <c r="W141" i="26" s="1"/>
  <c r="U142" i="26"/>
  <c r="W142" i="26" s="1"/>
  <c r="U148" i="26"/>
  <c r="U149" i="26"/>
  <c r="U150" i="26"/>
  <c r="W150" i="26" s="1"/>
  <c r="U14" i="26"/>
  <c r="U13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68" i="26"/>
  <c r="P69" i="26"/>
  <c r="P70" i="26"/>
  <c r="P71" i="26"/>
  <c r="P72" i="26"/>
  <c r="P73" i="26"/>
  <c r="P74" i="26"/>
  <c r="P75" i="26"/>
  <c r="P76" i="26"/>
  <c r="P77" i="26"/>
  <c r="P78" i="26"/>
  <c r="P79" i="26"/>
  <c r="P80" i="26"/>
  <c r="P81" i="26"/>
  <c r="P82" i="26"/>
  <c r="P83" i="26"/>
  <c r="P84" i="26"/>
  <c r="P85" i="26"/>
  <c r="P86" i="26"/>
  <c r="P87" i="26"/>
  <c r="P88" i="26"/>
  <c r="P89" i="26"/>
  <c r="P90" i="26"/>
  <c r="P91" i="26"/>
  <c r="P92" i="26"/>
  <c r="P93" i="26"/>
  <c r="P94" i="26"/>
  <c r="P95" i="26"/>
  <c r="P96" i="26"/>
  <c r="P97" i="26"/>
  <c r="P98" i="26"/>
  <c r="P99" i="26"/>
  <c r="P100" i="26"/>
  <c r="P101" i="26"/>
  <c r="P102" i="26"/>
  <c r="P103" i="26"/>
  <c r="P104" i="26"/>
  <c r="P105" i="26"/>
  <c r="P106" i="26"/>
  <c r="P107" i="26"/>
  <c r="P108" i="26"/>
  <c r="P109" i="26"/>
  <c r="P110" i="26"/>
  <c r="P111" i="26"/>
  <c r="P112" i="26"/>
  <c r="P113" i="26"/>
  <c r="P114" i="26"/>
  <c r="P115" i="26"/>
  <c r="P116" i="26"/>
  <c r="P117" i="26"/>
  <c r="P118" i="26"/>
  <c r="P119" i="26"/>
  <c r="P120" i="26"/>
  <c r="P121" i="26"/>
  <c r="P122" i="26"/>
  <c r="P123" i="26"/>
  <c r="P124" i="26"/>
  <c r="P125" i="26"/>
  <c r="P126" i="26"/>
  <c r="P127" i="26"/>
  <c r="P128" i="26"/>
  <c r="P129" i="26"/>
  <c r="P130" i="26"/>
  <c r="P131" i="26"/>
  <c r="P132" i="26"/>
  <c r="P133" i="26"/>
  <c r="P134" i="26"/>
  <c r="P135" i="26"/>
  <c r="P136" i="26"/>
  <c r="P137" i="26"/>
  <c r="P138" i="26"/>
  <c r="P139" i="26"/>
  <c r="P140" i="26"/>
  <c r="P141" i="26"/>
  <c r="P142" i="26"/>
  <c r="P143" i="26"/>
  <c r="P144" i="26"/>
  <c r="P145" i="26"/>
  <c r="P146" i="26"/>
  <c r="P147" i="26"/>
  <c r="P148" i="26"/>
  <c r="P149" i="26"/>
  <c r="P150" i="26"/>
  <c r="P151" i="26"/>
  <c r="P152" i="26"/>
  <c r="P14" i="26"/>
  <c r="W151" i="26" l="1"/>
  <c r="V151" i="26"/>
  <c r="W143" i="26"/>
  <c r="V143" i="26"/>
  <c r="V140" i="26"/>
  <c r="V142" i="26"/>
  <c r="W137" i="26"/>
  <c r="V137" i="26"/>
  <c r="W138" i="26"/>
  <c r="V138" i="26"/>
  <c r="W139" i="26"/>
  <c r="V139" i="26"/>
  <c r="W120" i="26"/>
  <c r="V120" i="26"/>
  <c r="V118" i="26"/>
  <c r="W116" i="26"/>
  <c r="V117" i="26"/>
  <c r="W115" i="26"/>
  <c r="V119" i="26"/>
  <c r="V114" i="26"/>
  <c r="V113" i="26"/>
  <c r="W109" i="26"/>
  <c r="W108" i="26"/>
  <c r="W101" i="26"/>
  <c r="W90" i="26"/>
  <c r="V90" i="26"/>
  <c r="W89" i="26"/>
  <c r="V89" i="26"/>
  <c r="W96" i="26"/>
  <c r="W100" i="26"/>
  <c r="W98" i="26"/>
  <c r="V85" i="26"/>
  <c r="V84" i="26"/>
  <c r="W71" i="26"/>
  <c r="V55" i="26"/>
  <c r="W55" i="26"/>
  <c r="V42" i="26"/>
  <c r="W42" i="26"/>
  <c r="W147" i="26"/>
  <c r="V147" i="26"/>
  <c r="W146" i="26"/>
  <c r="V146" i="26"/>
  <c r="W136" i="26"/>
  <c r="V136" i="26"/>
  <c r="W135" i="26"/>
  <c r="V135" i="26"/>
  <c r="W145" i="26"/>
  <c r="W144" i="26"/>
  <c r="V134" i="26"/>
  <c r="W132" i="26"/>
  <c r="V132" i="26"/>
  <c r="W131" i="26"/>
  <c r="V131" i="26"/>
  <c r="V122" i="26"/>
  <c r="W122" i="26"/>
  <c r="W133" i="26"/>
  <c r="V133" i="26"/>
  <c r="V121" i="26"/>
  <c r="W121" i="26"/>
  <c r="W123" i="26"/>
  <c r="V128" i="26"/>
  <c r="V127" i="26"/>
  <c r="V126" i="26"/>
  <c r="W130" i="26"/>
  <c r="V125" i="26"/>
  <c r="W129" i="26"/>
  <c r="W124" i="26"/>
  <c r="W112" i="26"/>
  <c r="W111" i="26"/>
  <c r="W110" i="26"/>
  <c r="W106" i="26"/>
  <c r="V106" i="26"/>
  <c r="W107" i="26"/>
  <c r="V107" i="26"/>
  <c r="W105" i="26"/>
  <c r="W95" i="26"/>
  <c r="W102" i="26"/>
  <c r="W97" i="26"/>
  <c r="W104" i="26"/>
  <c r="W103" i="26"/>
  <c r="W83" i="26"/>
  <c r="W94" i="26"/>
  <c r="W82" i="26"/>
  <c r="W93" i="26"/>
  <c r="W81" i="26"/>
  <c r="W88" i="26"/>
  <c r="W92" i="26"/>
  <c r="W80" i="26"/>
  <c r="W87" i="26"/>
  <c r="W91" i="26"/>
  <c r="W86" i="26"/>
  <c r="V78" i="26"/>
  <c r="W78" i="26"/>
  <c r="W69" i="26"/>
  <c r="W68" i="26"/>
  <c r="W67" i="26"/>
  <c r="W77" i="26"/>
  <c r="W76" i="26"/>
  <c r="W75" i="26"/>
  <c r="W79" i="26"/>
  <c r="W74" i="26"/>
  <c r="W73" i="26"/>
  <c r="W60" i="26"/>
  <c r="V60" i="26"/>
  <c r="W61" i="26"/>
  <c r="V61" i="26"/>
  <c r="V66" i="26"/>
  <c r="W66" i="26"/>
  <c r="W65" i="26"/>
  <c r="W64" i="26"/>
  <c r="W63" i="26"/>
  <c r="W62" i="26"/>
  <c r="V59" i="26"/>
  <c r="V58" i="26"/>
  <c r="W54" i="26"/>
  <c r="W41" i="26"/>
  <c r="V41" i="26"/>
  <c r="W40" i="26"/>
  <c r="V40" i="26"/>
  <c r="W50" i="26"/>
  <c r="W38" i="26"/>
  <c r="W49" i="26"/>
  <c r="W48" i="26"/>
  <c r="W53" i="26"/>
  <c r="W47" i="26"/>
  <c r="W52" i="26"/>
  <c r="W46" i="26"/>
  <c r="W51" i="26"/>
  <c r="W45" i="26"/>
  <c r="W44" i="26"/>
  <c r="W43" i="26"/>
  <c r="W39" i="26"/>
  <c r="P13" i="26"/>
  <c r="P157" i="26"/>
  <c r="Q157" i="26"/>
  <c r="P158" i="26"/>
  <c r="Q158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27" i="26"/>
  <c r="F2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U152" i="26"/>
  <c r="AN14" i="26"/>
  <c r="AN15" i="26"/>
  <c r="AN16" i="26"/>
  <c r="AN17" i="26"/>
  <c r="AN18" i="26"/>
  <c r="AN19" i="26"/>
  <c r="AN20" i="26"/>
  <c r="AN21" i="26"/>
  <c r="AN22" i="26"/>
  <c r="AN23" i="26"/>
  <c r="AN24" i="26"/>
  <c r="AN25" i="26"/>
  <c r="AN26" i="26"/>
  <c r="AN27" i="26"/>
  <c r="AN28" i="26"/>
  <c r="AN29" i="26"/>
  <c r="AN30" i="26"/>
  <c r="AN31" i="26"/>
  <c r="AN32" i="26"/>
  <c r="AN33" i="26"/>
  <c r="AN34" i="26"/>
  <c r="AN35" i="26"/>
  <c r="AN36" i="26"/>
  <c r="AN152" i="26"/>
  <c r="AM14" i="26"/>
  <c r="AM15" i="26"/>
  <c r="AM16" i="26"/>
  <c r="AM17" i="26"/>
  <c r="AM18" i="26"/>
  <c r="AM19" i="26"/>
  <c r="AM20" i="26"/>
  <c r="AM21" i="26"/>
  <c r="AM22" i="26"/>
  <c r="AM23" i="26"/>
  <c r="AM24" i="26"/>
  <c r="AM25" i="26"/>
  <c r="AM26" i="26"/>
  <c r="AM27" i="26"/>
  <c r="AM28" i="26"/>
  <c r="AM29" i="26"/>
  <c r="AM30" i="26"/>
  <c r="AM31" i="26"/>
  <c r="AM32" i="26"/>
  <c r="AM33" i="26"/>
  <c r="AM34" i="26"/>
  <c r="AM35" i="26"/>
  <c r="AM36" i="26"/>
  <c r="AM152" i="26"/>
  <c r="AL14" i="26"/>
  <c r="AL15" i="26"/>
  <c r="AL16" i="26"/>
  <c r="AL17" i="26"/>
  <c r="AL18" i="26"/>
  <c r="AL19" i="26"/>
  <c r="AL20" i="26"/>
  <c r="AL21" i="26"/>
  <c r="AL22" i="26"/>
  <c r="AL23" i="26"/>
  <c r="AL24" i="26"/>
  <c r="AL25" i="26"/>
  <c r="AL26" i="26"/>
  <c r="AL27" i="26"/>
  <c r="AL28" i="26"/>
  <c r="AL29" i="26"/>
  <c r="AL30" i="26"/>
  <c r="AL31" i="26"/>
  <c r="AL32" i="26"/>
  <c r="AL33" i="26"/>
  <c r="AL34" i="26"/>
  <c r="AL35" i="26"/>
  <c r="AL36" i="26"/>
  <c r="AL152" i="26"/>
  <c r="AK14" i="26"/>
  <c r="AK15" i="26"/>
  <c r="AK16" i="26"/>
  <c r="AK17" i="26"/>
  <c r="AK18" i="26"/>
  <c r="AK19" i="26"/>
  <c r="AK20" i="26"/>
  <c r="AK21" i="26"/>
  <c r="AK22" i="26"/>
  <c r="AK23" i="26"/>
  <c r="AK24" i="26"/>
  <c r="AK25" i="26"/>
  <c r="AK26" i="26"/>
  <c r="AK27" i="26"/>
  <c r="AK28" i="26"/>
  <c r="AK29" i="26"/>
  <c r="AK30" i="26"/>
  <c r="AK31" i="26"/>
  <c r="AK32" i="26"/>
  <c r="AK33" i="26"/>
  <c r="AK34" i="26"/>
  <c r="AK35" i="26"/>
  <c r="AK36" i="26"/>
  <c r="AK152" i="26"/>
  <c r="AJ14" i="26"/>
  <c r="AJ15" i="26"/>
  <c r="AJ16" i="26"/>
  <c r="AJ17" i="26"/>
  <c r="AJ18" i="26"/>
  <c r="AJ19" i="26"/>
  <c r="AJ20" i="26"/>
  <c r="AJ21" i="26"/>
  <c r="AJ22" i="26"/>
  <c r="AJ23" i="26"/>
  <c r="AJ24" i="26"/>
  <c r="AJ25" i="26"/>
  <c r="AJ26" i="26"/>
  <c r="AJ27" i="26"/>
  <c r="AJ28" i="26"/>
  <c r="AJ29" i="26"/>
  <c r="AJ30" i="26"/>
  <c r="AJ31" i="26"/>
  <c r="AJ32" i="26"/>
  <c r="AJ33" i="26"/>
  <c r="AJ34" i="26"/>
  <c r="AJ35" i="26"/>
  <c r="AJ36" i="26"/>
  <c r="AJ152" i="26"/>
  <c r="AI14" i="26"/>
  <c r="AI15" i="26"/>
  <c r="AI16" i="26"/>
  <c r="AI17" i="26"/>
  <c r="AI18" i="26"/>
  <c r="AI19" i="26"/>
  <c r="AI20" i="26"/>
  <c r="AI21" i="26"/>
  <c r="AI22" i="26"/>
  <c r="AI23" i="26"/>
  <c r="AI24" i="26"/>
  <c r="AI25" i="26"/>
  <c r="AI26" i="26"/>
  <c r="AI27" i="26"/>
  <c r="AI28" i="26"/>
  <c r="AI29" i="26"/>
  <c r="AI30" i="26"/>
  <c r="AI31" i="26"/>
  <c r="AI32" i="26"/>
  <c r="AI33" i="26"/>
  <c r="AI34" i="26"/>
  <c r="AI35" i="26"/>
  <c r="AI36" i="26"/>
  <c r="AI152" i="26"/>
  <c r="AH14" i="26"/>
  <c r="AH15" i="26"/>
  <c r="AH16" i="26"/>
  <c r="AH17" i="26"/>
  <c r="AH18" i="26"/>
  <c r="AH19" i="26"/>
  <c r="AH20" i="26"/>
  <c r="AH21" i="26"/>
  <c r="AH22" i="26"/>
  <c r="AH23" i="26"/>
  <c r="AH24" i="26"/>
  <c r="AH25" i="26"/>
  <c r="AH26" i="26"/>
  <c r="AH27" i="26"/>
  <c r="AH28" i="26"/>
  <c r="AH29" i="26"/>
  <c r="AH30" i="26"/>
  <c r="AH31" i="26"/>
  <c r="AH32" i="26"/>
  <c r="AH33" i="26"/>
  <c r="AH34" i="26"/>
  <c r="AH35" i="26"/>
  <c r="AH36" i="26"/>
  <c r="AH152" i="26"/>
  <c r="AN13" i="26"/>
  <c r="AM13" i="26"/>
  <c r="AL13" i="26"/>
  <c r="AK13" i="26"/>
  <c r="AI13" i="26"/>
  <c r="AJ13" i="26"/>
  <c r="AH13" i="26"/>
  <c r="W152" i="26" l="1"/>
  <c r="V152" i="26"/>
  <c r="Q159" i="26"/>
  <c r="R158" i="26" l="1"/>
  <c r="T155" i="26"/>
  <c r="H18" i="26" l="1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AD152" i="26"/>
  <c r="AD14" i="26"/>
  <c r="AD15" i="26"/>
  <c r="AD16" i="26"/>
  <c r="AD17" i="26"/>
  <c r="AD18" i="26"/>
  <c r="AD19" i="26"/>
  <c r="AD20" i="26"/>
  <c r="AD21" i="26"/>
  <c r="AD22" i="26"/>
  <c r="AD23" i="26"/>
  <c r="AD24" i="26"/>
  <c r="AD25" i="26"/>
  <c r="AD26" i="26"/>
  <c r="AD27" i="26"/>
  <c r="AD28" i="26"/>
  <c r="AD29" i="26"/>
  <c r="AD30" i="26"/>
  <c r="AD31" i="26"/>
  <c r="AD32" i="26"/>
  <c r="AD33" i="26"/>
  <c r="AD34" i="26"/>
  <c r="AD35" i="26"/>
  <c r="AD36" i="26"/>
  <c r="AD13" i="26"/>
  <c r="AC14" i="26"/>
  <c r="AC15" i="26"/>
  <c r="AC16" i="26"/>
  <c r="AC17" i="26"/>
  <c r="AC18" i="26"/>
  <c r="AC19" i="26"/>
  <c r="AC20" i="26"/>
  <c r="AC21" i="26"/>
  <c r="AC22" i="26"/>
  <c r="AC23" i="26"/>
  <c r="AC24" i="26"/>
  <c r="AC25" i="26"/>
  <c r="AC26" i="26"/>
  <c r="AC27" i="26"/>
  <c r="AC28" i="26"/>
  <c r="AC29" i="26"/>
  <c r="AC30" i="26"/>
  <c r="AC31" i="26"/>
  <c r="AC32" i="26"/>
  <c r="AC33" i="26"/>
  <c r="AC34" i="26"/>
  <c r="AC35" i="26"/>
  <c r="AC36" i="26"/>
  <c r="AC152" i="26"/>
  <c r="AC13" i="26"/>
  <c r="AB14" i="26"/>
  <c r="AB15" i="26"/>
  <c r="AB16" i="26"/>
  <c r="AB17" i="26"/>
  <c r="AB18" i="26"/>
  <c r="AB19" i="26"/>
  <c r="AB20" i="26"/>
  <c r="AB21" i="26"/>
  <c r="AB22" i="26"/>
  <c r="AB23" i="26"/>
  <c r="AB24" i="26"/>
  <c r="AB25" i="26"/>
  <c r="AB26" i="26"/>
  <c r="AB27" i="26"/>
  <c r="AB28" i="26"/>
  <c r="AB29" i="26"/>
  <c r="AB30" i="26"/>
  <c r="AB31" i="26"/>
  <c r="AB32" i="26"/>
  <c r="AB33" i="26"/>
  <c r="AB34" i="26"/>
  <c r="AB35" i="26"/>
  <c r="AB36" i="26"/>
  <c r="AB152" i="26"/>
  <c r="AB13" i="26"/>
  <c r="T14" i="26"/>
  <c r="T15" i="26"/>
  <c r="T16" i="26"/>
  <c r="T17" i="26"/>
  <c r="T18" i="26"/>
  <c r="T19" i="26"/>
  <c r="T20" i="26"/>
  <c r="T21" i="26"/>
  <c r="T22" i="26"/>
  <c r="T23" i="26"/>
  <c r="T24" i="26"/>
  <c r="T25" i="26"/>
  <c r="T26" i="26"/>
  <c r="T27" i="26"/>
  <c r="T28" i="26"/>
  <c r="T29" i="26"/>
  <c r="T30" i="26"/>
  <c r="T31" i="26"/>
  <c r="T32" i="26"/>
  <c r="T33" i="26"/>
  <c r="T34" i="26"/>
  <c r="T35" i="26"/>
  <c r="T36" i="26"/>
  <c r="T152" i="26"/>
  <c r="T13" i="26"/>
  <c r="S158" i="26" s="1"/>
  <c r="AA14" i="26"/>
  <c r="AA15" i="26"/>
  <c r="AA16" i="26"/>
  <c r="AA17" i="26"/>
  <c r="AA18" i="26"/>
  <c r="AA19" i="26"/>
  <c r="AA20" i="26"/>
  <c r="AA21" i="26"/>
  <c r="AA22" i="26"/>
  <c r="AA23" i="26"/>
  <c r="AA24" i="26"/>
  <c r="AA25" i="26"/>
  <c r="AA26" i="26"/>
  <c r="AA27" i="26"/>
  <c r="AA28" i="26"/>
  <c r="AA29" i="26"/>
  <c r="AA30" i="26"/>
  <c r="AA31" i="26"/>
  <c r="AA32" i="26"/>
  <c r="AA33" i="26"/>
  <c r="AA34" i="26"/>
  <c r="AA35" i="26"/>
  <c r="AA36" i="26"/>
  <c r="AA152" i="26"/>
  <c r="AA13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152" i="26"/>
  <c r="Y13" i="26"/>
  <c r="X14" i="26"/>
  <c r="X15" i="26"/>
  <c r="X16" i="26"/>
  <c r="X17" i="26"/>
  <c r="X18" i="26"/>
  <c r="X19" i="26"/>
  <c r="X20" i="26"/>
  <c r="X21" i="26"/>
  <c r="X22" i="26"/>
  <c r="X23" i="26"/>
  <c r="X24" i="26"/>
  <c r="X25" i="26"/>
  <c r="X26" i="26"/>
  <c r="X27" i="26"/>
  <c r="X28" i="26"/>
  <c r="X29" i="26"/>
  <c r="X30" i="26"/>
  <c r="X31" i="26"/>
  <c r="X32" i="26"/>
  <c r="X33" i="26"/>
  <c r="X34" i="26"/>
  <c r="X35" i="26"/>
  <c r="X36" i="26"/>
  <c r="X152" i="26"/>
  <c r="X13" i="26"/>
  <c r="Z14" i="26"/>
  <c r="Z15" i="26"/>
  <c r="Z16" i="26"/>
  <c r="Z17" i="26"/>
  <c r="Z18" i="26"/>
  <c r="Z19" i="26"/>
  <c r="Z20" i="26"/>
  <c r="Z21" i="26"/>
  <c r="Z22" i="26"/>
  <c r="Z23" i="26"/>
  <c r="Z24" i="26"/>
  <c r="Z25" i="26"/>
  <c r="Z26" i="26"/>
  <c r="Z27" i="26"/>
  <c r="Z28" i="26"/>
  <c r="Z29" i="26"/>
  <c r="Z30" i="26"/>
  <c r="Z31" i="26"/>
  <c r="Z32" i="26"/>
  <c r="Z33" i="26"/>
  <c r="Z34" i="26"/>
  <c r="Z35" i="26"/>
  <c r="Z36" i="26"/>
  <c r="Z152" i="26"/>
  <c r="Z13" i="26"/>
  <c r="W21" i="26" l="1"/>
  <c r="W22" i="26"/>
  <c r="W16" i="26"/>
  <c r="W15" i="26"/>
  <c r="W19" i="26"/>
  <c r="W17" i="26"/>
  <c r="V20" i="26"/>
  <c r="W14" i="26" l="1"/>
  <c r="W13" i="26"/>
  <c r="V21" i="26"/>
  <c r="W20" i="26"/>
  <c r="V17" i="26"/>
  <c r="V16" i="26"/>
  <c r="V19" i="26"/>
  <c r="V22" i="26"/>
  <c r="V15" i="26"/>
  <c r="V14" i="26"/>
  <c r="V13" i="26"/>
  <c r="W18" i="26"/>
  <c r="V18" i="26"/>
  <c r="W23" i="26"/>
  <c r="V23" i="26"/>
  <c r="R159" i="26" l="1"/>
  <c r="S159" i="26" l="1"/>
  <c r="N159" i="26"/>
  <c r="V26" i="26" l="1"/>
  <c r="T157" i="26"/>
  <c r="V27" i="26"/>
  <c r="V25" i="26" l="1"/>
  <c r="T158" i="26"/>
  <c r="V31" i="26"/>
  <c r="W24" i="26"/>
  <c r="V24" i="26"/>
  <c r="V35" i="26"/>
  <c r="V30" i="26"/>
  <c r="V32" i="26"/>
  <c r="V33" i="26"/>
  <c r="V28" i="26"/>
  <c r="W28" i="26"/>
  <c r="V36" i="26"/>
  <c r="V34" i="26"/>
  <c r="V29" i="26"/>
  <c r="W29" i="26"/>
  <c r="W25" i="26"/>
  <c r="W27" i="26"/>
  <c r="W26" i="26"/>
  <c r="U157" i="26" l="1"/>
  <c r="V158" i="26" l="1"/>
  <c r="U158" i="26"/>
  <c r="W158" i="26"/>
  <c r="T159" i="26"/>
  <c r="V159" i="26" l="1"/>
  <c r="U159" i="26"/>
</calcChain>
</file>

<file path=xl/sharedStrings.xml><?xml version="1.0" encoding="utf-8"?>
<sst xmlns="http://schemas.openxmlformats.org/spreadsheetml/2006/main" count="422" uniqueCount="98">
  <si>
    <t xml:space="preserve"> </t>
  </si>
  <si>
    <t>:</t>
  </si>
  <si>
    <t>Vessel</t>
  </si>
  <si>
    <t xml:space="preserve">A </t>
  </si>
  <si>
    <t xml:space="preserve">B </t>
  </si>
  <si>
    <t xml:space="preserve">C </t>
  </si>
  <si>
    <t>(kg)</t>
  </si>
  <si>
    <t>(g)</t>
  </si>
  <si>
    <t>#</t>
  </si>
  <si>
    <t>D</t>
  </si>
  <si>
    <t>E</t>
  </si>
  <si>
    <t>Captain</t>
  </si>
  <si>
    <t>ENI</t>
  </si>
  <si>
    <t>*</t>
  </si>
  <si>
    <t>x km</t>
  </si>
  <si>
    <t>D x E</t>
  </si>
  <si>
    <t>(tkm)</t>
  </si>
  <si>
    <t xml:space="preserve">(km) </t>
  </si>
  <si>
    <t xml:space="preserve">(liters) </t>
  </si>
  <si>
    <t>F</t>
  </si>
  <si>
    <t>H</t>
  </si>
  <si>
    <t>N</t>
  </si>
  <si>
    <t>R</t>
  </si>
  <si>
    <t>S</t>
  </si>
  <si>
    <t>T</t>
  </si>
  <si>
    <t>u</t>
  </si>
  <si>
    <t xml:space="preserve">kg </t>
  </si>
  <si>
    <t xml:space="preserve">kg/km </t>
  </si>
  <si>
    <t xml:space="preserve"> Type</t>
  </si>
  <si>
    <r>
      <t>Green Award calcul du CO</t>
    </r>
    <r>
      <rPr>
        <b/>
        <vertAlign val="subscript"/>
        <sz val="14"/>
        <color rgb="FF002060"/>
        <rFont val="Arial Nova"/>
        <family val="2"/>
      </rPr>
      <t>2</t>
    </r>
    <r>
      <rPr>
        <b/>
        <sz val="14"/>
        <color rgb="FF002060"/>
        <rFont val="Arial Nova"/>
        <family val="2"/>
      </rPr>
      <t xml:space="preserve">  </t>
    </r>
  </si>
  <si>
    <t>Navire</t>
  </si>
  <si>
    <t>Période</t>
  </si>
  <si>
    <t>Carburant</t>
  </si>
  <si>
    <t>Voyage</t>
  </si>
  <si>
    <t>Carburant en litres</t>
  </si>
  <si>
    <t>Performances de transport</t>
  </si>
  <si>
    <r>
      <t>Empreinte 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</t>
    </r>
  </si>
  <si>
    <t>Départ</t>
  </si>
  <si>
    <t>Arrivée</t>
  </si>
  <si>
    <t>Date</t>
  </si>
  <si>
    <t>Contenu</t>
  </si>
  <si>
    <t>bunkers</t>
  </si>
  <si>
    <t>au départ</t>
  </si>
  <si>
    <t xml:space="preserve">pendant </t>
  </si>
  <si>
    <t>le voyage</t>
  </si>
  <si>
    <t xml:space="preserve">au fin </t>
  </si>
  <si>
    <t>Bunkérisé</t>
  </si>
  <si>
    <t>A+B-C</t>
  </si>
  <si>
    <t>Consommation</t>
  </si>
  <si>
    <t>en route</t>
  </si>
  <si>
    <t>vide</t>
  </si>
  <si>
    <t>Kilomètres</t>
  </si>
  <si>
    <t>chargé</t>
  </si>
  <si>
    <t>Tonnes</t>
  </si>
  <si>
    <t>transportées</t>
  </si>
  <si>
    <t>Par</t>
  </si>
  <si>
    <t>voyage</t>
  </si>
  <si>
    <t>tonne trans-</t>
  </si>
  <si>
    <t xml:space="preserve">Par </t>
  </si>
  <si>
    <t>tonne-</t>
  </si>
  <si>
    <t>kilomètre</t>
  </si>
  <si>
    <t xml:space="preserve">portée  </t>
  </si>
  <si>
    <t>&lt;&lt;Remplir&gt;&gt;</t>
  </si>
  <si>
    <t xml:space="preserve">&lt;&lt;Selectionner&gt;&gt; </t>
  </si>
  <si>
    <t>&lt;&lt;Automatique&gt;&gt;</t>
  </si>
  <si>
    <r>
      <t xml:space="preserve">Pour les trajets </t>
    </r>
    <r>
      <rPr>
        <b/>
        <sz val="9"/>
        <color rgb="FF002060"/>
        <rFont val="Arial"/>
        <family val="2"/>
      </rPr>
      <t>en charge</t>
    </r>
    <r>
      <rPr>
        <sz val="9"/>
        <color rgb="FF002060"/>
        <rFont val="Arial"/>
        <family val="2"/>
      </rPr>
      <t xml:space="preserve"> : émissions totales en kg, par kilomètre, par tonne transportée, par tonne-kilomètre</t>
    </r>
  </si>
  <si>
    <r>
      <t>Pour</t>
    </r>
    <r>
      <rPr>
        <b/>
        <sz val="9"/>
        <color rgb="FF002060"/>
        <rFont val="Arial"/>
        <family val="2"/>
      </rPr>
      <t xml:space="preserve"> tous</t>
    </r>
    <r>
      <rPr>
        <sz val="9"/>
        <color rgb="FF002060"/>
        <rFont val="Arial"/>
        <family val="2"/>
      </rPr>
      <t xml:space="preserve"> les trajets (total) : à l'exclusion des tonnes-kilomètres, car vous ne pouvez pas ajouter les kilomètres à vide aux kilomètres en charge et les convertir en tonnes-kilomètres. Vous obtenez alors : plus il y a de kilomètres à vide, plus les émissions par tkm sont faibles. Cela ne peut être l'intention et encourage en fait les kilomètres à vide.  </t>
    </r>
  </si>
  <si>
    <t>Ce calcul est un premier pas vers la sensibilisation. La fixation d'objectifs peut être une étape suivante.</t>
  </si>
  <si>
    <r>
      <t xml:space="preserve">Pour les trajets à </t>
    </r>
    <r>
      <rPr>
        <b/>
        <sz val="9"/>
        <color rgb="FF002060"/>
        <rFont val="Arial"/>
        <family val="2"/>
      </rPr>
      <t>vide</t>
    </r>
    <r>
      <rPr>
        <sz val="9"/>
        <color rgb="FF002060"/>
        <rFont val="Arial"/>
        <family val="2"/>
      </rPr>
      <t xml:space="preserve"> : émissions totales en kg et par kilogramme par kilomètre</t>
    </r>
  </si>
  <si>
    <t>Voyages</t>
  </si>
  <si>
    <t>Tous</t>
  </si>
  <si>
    <t>Vides</t>
  </si>
  <si>
    <t>Chargés</t>
  </si>
  <si>
    <t>Distance</t>
  </si>
  <si>
    <t xml:space="preserve">Tonnes- </t>
  </si>
  <si>
    <t>kilomètres</t>
  </si>
  <si>
    <t>kg par tonne</t>
  </si>
  <si>
    <t xml:space="preserve">gr/tkm </t>
  </si>
  <si>
    <t>RÉSUMÉ</t>
  </si>
  <si>
    <t>REMARQUES</t>
  </si>
  <si>
    <t>&lt;&lt;Automatique,   sauf première&gt;&gt;</t>
  </si>
  <si>
    <t>&lt;&lt;Automatique,                sauf première&gt;&gt;</t>
  </si>
  <si>
    <t>xx</t>
  </si>
  <si>
    <t>N/A</t>
  </si>
  <si>
    <t>Facteur d'émission</t>
  </si>
  <si>
    <t>Émissions</t>
  </si>
  <si>
    <t>en kg de CO2</t>
  </si>
  <si>
    <t>par litre (ttw)</t>
  </si>
  <si>
    <t>&lt;&lt;Automatique, sauf première&gt;&gt;</t>
  </si>
  <si>
    <t>Diesel (B0 blend)</t>
  </si>
  <si>
    <t>Diesel (B7 blend)</t>
  </si>
  <si>
    <t>Biodiesel (HVO 100)</t>
  </si>
  <si>
    <t>Biodiesel (FAME)</t>
  </si>
  <si>
    <t>Biodiesel (GTL)</t>
  </si>
  <si>
    <t>HVO 20</t>
  </si>
  <si>
    <t>Natural Gas</t>
  </si>
  <si>
    <t>Natural Gas (BIO)</t>
  </si>
  <si>
    <t>choisir le carburant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</si>
</sst>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_ * #,##0_ ;_ * \-#,##0_ ;_ * &quot;-&quot;??_ ;_ @_ "/>
    <numFmt numFmtId="167" formatCode="_ * #,##0.0_ ;_ * \-#,##0.0_ ;_ * &quot;-&quot;??_ ;_ @_ "/>
    <numFmt numFmtId="168" formatCode="#,##0;\-0;;@"/>
    <numFmt numFmtId="169" formatCode="#,##0.000"/>
  </numFmts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u/>
      <sz val="10"/>
      <color theme="10"/>
      <name val="Arial"/>
      <family val="2"/>
    </font>
    <font>
      <b/>
      <sz val="11"/>
      <color rgb="FF002060"/>
      <name val="Arial"/>
      <family val="2"/>
    </font>
    <font>
      <b/>
      <vertAlign val="subscript"/>
      <sz val="11"/>
      <color rgb="FF002060"/>
      <name val="Arial"/>
      <family val="2"/>
    </font>
    <font>
      <sz val="8"/>
      <color rgb="FF00206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b/>
      <sz val="14"/>
      <color rgb="FF002060"/>
      <name val="Arial Nova"/>
      <family val="2"/>
    </font>
    <font>
      <b/>
      <vertAlign val="subscript"/>
      <sz val="14"/>
      <color rgb="FF002060"/>
      <name val="Arial Nova"/>
      <family val="2"/>
    </font>
    <font>
      <sz val="9"/>
      <color rgb="FF002060"/>
      <name val="Arial"/>
      <family val="2"/>
    </font>
    <font>
      <b/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rgb="FFB0BB17"/>
      <name val="Arial"/>
      <family val="2"/>
    </font>
    <font>
      <sz val="10"/>
      <color rgb="FF001F60"/>
      <name val="Arial"/>
      <family val="2"/>
    </font>
    <font>
      <sz val="8"/>
      <color rgb="FFFF0000"/>
      <name val="Arial"/>
      <family val="2"/>
    </font>
    <font>
      <sz val="8"/>
      <color rgb="FF00008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8"/>
      <color rgb="FF00206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B0BB17"/>
      </left>
      <right style="hair">
        <color indexed="64"/>
      </right>
      <top style="medium">
        <color rgb="FFB0BB17"/>
      </top>
      <bottom/>
      <diagonal/>
    </border>
    <border>
      <left style="hair">
        <color rgb="FFB0BB17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B0BB17"/>
      </top>
      <bottom/>
      <diagonal/>
    </border>
    <border>
      <left style="hair">
        <color rgb="FFB0BB17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medium">
        <color rgb="FFB0BB17"/>
      </top>
      <bottom/>
      <diagonal/>
    </border>
    <border>
      <left style="hair">
        <color indexed="64"/>
      </left>
      <right/>
      <top style="medium">
        <color rgb="FFB0BB17"/>
      </top>
      <bottom style="hair">
        <color indexed="64"/>
      </bottom>
      <diagonal/>
    </border>
    <border>
      <left/>
      <right/>
      <top style="medium">
        <color rgb="FFB0BB17"/>
      </top>
      <bottom style="hair">
        <color indexed="64"/>
      </bottom>
      <diagonal/>
    </border>
    <border>
      <left/>
      <right style="medium">
        <color rgb="FFB0BB17"/>
      </right>
      <top style="medium">
        <color rgb="FFB0BB17"/>
      </top>
      <bottom style="hair">
        <color indexed="64"/>
      </bottom>
      <diagonal/>
    </border>
    <border>
      <left/>
      <right style="medium">
        <color rgb="FFB0BB17"/>
      </right>
      <top/>
      <bottom/>
      <diagonal/>
    </border>
    <border>
      <left/>
      <right style="hair">
        <color rgb="FFB0BB17"/>
      </right>
      <top style="thin">
        <color indexed="64"/>
      </top>
      <bottom style="medium">
        <color rgb="FFB0BB17"/>
      </bottom>
      <diagonal/>
    </border>
    <border>
      <left style="hair">
        <color rgb="FFB0BB17"/>
      </left>
      <right/>
      <top style="thin">
        <color indexed="64"/>
      </top>
      <bottom style="medium">
        <color rgb="FFB0BB17"/>
      </bottom>
      <diagonal/>
    </border>
    <border>
      <left/>
      <right style="medium">
        <color rgb="FFB0BB17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rgb="FFB0BB17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rgb="FFB0BB17"/>
      </right>
      <top/>
      <bottom/>
      <diagonal/>
    </border>
    <border>
      <left style="hair">
        <color rgb="FFB0BB17"/>
      </left>
      <right style="medium">
        <color rgb="FFB0BB17"/>
      </right>
      <top style="thin">
        <color indexed="64"/>
      </top>
      <bottom style="medium">
        <color rgb="FFB0BB17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rgb="FFB0BB17"/>
      </bottom>
      <diagonal/>
    </border>
    <border>
      <left style="medium">
        <color rgb="FFB0BB17"/>
      </left>
      <right style="hair">
        <color indexed="64"/>
      </right>
      <top style="medium">
        <color rgb="FFB0BB17"/>
      </top>
      <bottom/>
      <diagonal/>
    </border>
    <border>
      <left style="medium">
        <color rgb="FFB0BB17"/>
      </left>
      <right style="hair">
        <color indexed="64"/>
      </right>
      <top/>
      <bottom style="thin">
        <color indexed="64"/>
      </bottom>
      <diagonal/>
    </border>
    <border>
      <left style="medium">
        <color rgb="FFB0BB17"/>
      </left>
      <right style="hair">
        <color indexed="64"/>
      </right>
      <top/>
      <bottom/>
      <diagonal/>
    </border>
    <border>
      <left style="medium">
        <color rgb="FFB0BB17"/>
      </left>
      <right style="hair">
        <color indexed="64"/>
      </right>
      <top style="thin">
        <color indexed="64"/>
      </top>
      <bottom style="medium">
        <color rgb="FFB0BB17"/>
      </bottom>
      <diagonal/>
    </border>
    <border>
      <left style="medium">
        <color indexed="64"/>
      </left>
      <right/>
      <top style="medium">
        <color indexed="64"/>
      </top>
      <bottom style="medium">
        <color theme="1" tint="4.9989318521683403E-2"/>
      </bottom>
      <diagonal/>
    </border>
    <border>
      <left/>
      <right/>
      <top style="medium">
        <color indexed="64"/>
      </top>
      <bottom style="medium">
        <color theme="1" tint="4.9989318521683403E-2"/>
      </bottom>
      <diagonal/>
    </border>
    <border>
      <left/>
      <right style="medium">
        <color indexed="64"/>
      </right>
      <top style="medium">
        <color indexed="64"/>
      </top>
      <bottom style="medium">
        <color theme="1" tint="4.9989318521683403E-2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theme="1" tint="4.9989318521683403E-2"/>
      </bottom>
      <diagonal/>
    </border>
    <border>
      <left style="medium">
        <color indexed="64"/>
      </left>
      <right/>
      <top style="hair">
        <color indexed="64"/>
      </top>
      <bottom style="medium">
        <color theme="1" tint="4.9989318521683403E-2"/>
      </bottom>
      <diagonal/>
    </border>
    <border>
      <left/>
      <right style="medium">
        <color indexed="64"/>
      </right>
      <top style="hair">
        <color indexed="64"/>
      </top>
      <bottom style="medium">
        <color theme="1" tint="4.9989318521683403E-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theme="1" tint="4.9989318521683403E-2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theme="1" tint="4.9989318521683403E-2"/>
      </bottom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3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/>
    <xf numFmtId="164" fontId="3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2">
    <xf numFmtId="0" fontId="0" fillId="0" borderId="0" xfId="0"/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center"/>
    </xf>
    <xf numFmtId="0" fontId="21" fillId="24" borderId="0" xfId="0" applyFont="1" applyFill="1"/>
    <xf numFmtId="0" fontId="21" fillId="24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3" fillId="24" borderId="0" xfId="0" applyFont="1" applyFill="1" applyAlignment="1">
      <alignment vertical="center"/>
    </xf>
    <xf numFmtId="0" fontId="21" fillId="24" borderId="0" xfId="0" applyFont="1" applyFill="1" applyAlignment="1">
      <alignment horizontal="left" vertical="center"/>
    </xf>
    <xf numFmtId="0" fontId="22" fillId="24" borderId="0" xfId="43" applyFill="1"/>
    <xf numFmtId="0" fontId="27" fillId="24" borderId="0" xfId="0" applyFont="1" applyFill="1" applyAlignment="1">
      <alignment vertical="center"/>
    </xf>
    <xf numFmtId="0" fontId="22" fillId="24" borderId="0" xfId="43" applyFill="1" applyAlignment="1"/>
    <xf numFmtId="0" fontId="20" fillId="24" borderId="0" xfId="0" applyFont="1" applyFill="1" applyAlignment="1">
      <alignment vertical="center"/>
    </xf>
    <xf numFmtId="0" fontId="23" fillId="24" borderId="0" xfId="0" applyFont="1" applyFill="1" applyAlignment="1">
      <alignment horizontal="left" vertical="center" indent="1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top"/>
    </xf>
    <xf numFmtId="0" fontId="21" fillId="0" borderId="0" xfId="0" applyFont="1" applyAlignment="1">
      <alignment vertical="top"/>
    </xf>
    <xf numFmtId="165" fontId="21" fillId="28" borderId="16" xfId="0" applyNumberFormat="1" applyFont="1" applyFill="1" applyBorder="1" applyAlignment="1">
      <alignment horizontal="center" vertical="center"/>
    </xf>
    <xf numFmtId="0" fontId="21" fillId="24" borderId="21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21" fillId="24" borderId="24" xfId="0" applyFont="1" applyFill="1" applyBorder="1" applyAlignment="1">
      <alignment horizontal="center" vertical="center"/>
    </xf>
    <xf numFmtId="0" fontId="21" fillId="24" borderId="27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165" fontId="21" fillId="28" borderId="25" xfId="0" applyNumberFormat="1" applyFont="1" applyFill="1" applyBorder="1" applyAlignment="1">
      <alignment horizontal="center" vertical="center"/>
    </xf>
    <xf numFmtId="3" fontId="21" fillId="28" borderId="20" xfId="0" applyNumberFormat="1" applyFont="1" applyFill="1" applyBorder="1" applyAlignment="1">
      <alignment horizontal="center" vertical="center"/>
    </xf>
    <xf numFmtId="3" fontId="21" fillId="28" borderId="24" xfId="0" applyNumberFormat="1" applyFont="1" applyFill="1" applyBorder="1" applyAlignment="1">
      <alignment horizontal="center" vertical="center"/>
    </xf>
    <xf numFmtId="3" fontId="21" fillId="26" borderId="28" xfId="0" applyNumberFormat="1" applyFont="1" applyFill="1" applyBorder="1" applyAlignment="1">
      <alignment horizontal="center" vertical="center"/>
    </xf>
    <xf numFmtId="0" fontId="21" fillId="24" borderId="34" xfId="0" applyFont="1" applyFill="1" applyBorder="1" applyAlignment="1">
      <alignment horizontal="center" vertical="center"/>
    </xf>
    <xf numFmtId="0" fontId="21" fillId="24" borderId="28" xfId="0" applyFont="1" applyFill="1" applyBorder="1" applyAlignment="1">
      <alignment horizontal="center" vertical="center"/>
    </xf>
    <xf numFmtId="3" fontId="21" fillId="26" borderId="36" xfId="0" applyNumberFormat="1" applyFont="1" applyFill="1" applyBorder="1" applyAlignment="1">
      <alignment horizontal="center" vertical="center"/>
    </xf>
    <xf numFmtId="165" fontId="21" fillId="28" borderId="23" xfId="0" applyNumberFormat="1" applyFont="1" applyFill="1" applyBorder="1" applyAlignment="1">
      <alignment horizontal="center" vertical="center"/>
    </xf>
    <xf numFmtId="165" fontId="21" fillId="28" borderId="31" xfId="0" applyNumberFormat="1" applyFont="1" applyFill="1" applyBorder="1" applyAlignment="1">
      <alignment horizontal="center" vertical="center"/>
    </xf>
    <xf numFmtId="0" fontId="33" fillId="24" borderId="0" xfId="0" applyFont="1" applyFill="1" applyAlignment="1">
      <alignment horizontal="center" vertical="top"/>
    </xf>
    <xf numFmtId="167" fontId="30" fillId="24" borderId="0" xfId="44" applyNumberFormat="1" applyFont="1" applyFill="1" applyBorder="1" applyAlignment="1">
      <alignment horizontal="center" vertical="center"/>
    </xf>
    <xf numFmtId="166" fontId="30" fillId="24" borderId="0" xfId="44" applyNumberFormat="1" applyFont="1" applyFill="1" applyBorder="1" applyAlignment="1">
      <alignment horizontal="center" vertical="center"/>
    </xf>
    <xf numFmtId="166" fontId="30" fillId="24" borderId="0" xfId="44" applyNumberFormat="1" applyFont="1" applyFill="1" applyBorder="1" applyAlignment="1">
      <alignment horizontal="left" vertical="center" indent="2"/>
    </xf>
    <xf numFmtId="166" fontId="30" fillId="24" borderId="0" xfId="44" applyNumberFormat="1" applyFont="1" applyFill="1" applyBorder="1" applyAlignment="1">
      <alignment horizontal="right" vertical="center"/>
    </xf>
    <xf numFmtId="0" fontId="21" fillId="24" borderId="29" xfId="0" applyFont="1" applyFill="1" applyBorder="1" applyAlignment="1">
      <alignment horizontal="center" vertical="center"/>
    </xf>
    <xf numFmtId="3" fontId="21" fillId="28" borderId="34" xfId="0" applyNumberFormat="1" applyFont="1" applyFill="1" applyBorder="1" applyAlignment="1">
      <alignment horizontal="center" vertical="center"/>
    </xf>
    <xf numFmtId="165" fontId="21" fillId="28" borderId="35" xfId="0" applyNumberFormat="1" applyFont="1" applyFill="1" applyBorder="1" applyAlignment="1">
      <alignment horizontal="center" vertical="center"/>
    </xf>
    <xf numFmtId="165" fontId="21" fillId="28" borderId="36" xfId="0" applyNumberFormat="1" applyFont="1" applyFill="1" applyBorder="1" applyAlignment="1">
      <alignment horizontal="center" vertical="center"/>
    </xf>
    <xf numFmtId="0" fontId="21" fillId="24" borderId="43" xfId="0" applyFont="1" applyFill="1" applyBorder="1" applyAlignment="1">
      <alignment horizontal="center" vertical="center"/>
    </xf>
    <xf numFmtId="168" fontId="34" fillId="27" borderId="21" xfId="44" applyNumberFormat="1" applyFont="1" applyFill="1" applyBorder="1" applyAlignment="1" applyProtection="1">
      <alignment horizontal="center" vertical="center"/>
      <protection hidden="1"/>
    </xf>
    <xf numFmtId="168" fontId="34" fillId="27" borderId="20" xfId="44" applyNumberFormat="1" applyFont="1" applyFill="1" applyBorder="1" applyAlignment="1" applyProtection="1">
      <alignment horizontal="center" vertical="center"/>
      <protection hidden="1"/>
    </xf>
    <xf numFmtId="168" fontId="34" fillId="27" borderId="22" xfId="44" applyNumberFormat="1" applyFont="1" applyFill="1" applyBorder="1" applyAlignment="1" applyProtection="1">
      <alignment horizontal="center" vertical="center"/>
      <protection hidden="1"/>
    </xf>
    <xf numFmtId="168" fontId="34" fillId="27" borderId="16" xfId="44" applyNumberFormat="1" applyFont="1" applyFill="1" applyBorder="1" applyAlignment="1" applyProtection="1">
      <alignment horizontal="center" vertical="center"/>
      <protection hidden="1"/>
    </xf>
    <xf numFmtId="0" fontId="26" fillId="24" borderId="53" xfId="0" applyFont="1" applyFill="1" applyBorder="1" applyAlignment="1">
      <alignment horizontal="right"/>
    </xf>
    <xf numFmtId="0" fontId="26" fillId="24" borderId="11" xfId="0" applyFont="1" applyFill="1" applyBorder="1" applyAlignment="1">
      <alignment horizontal="right" vertical="top"/>
    </xf>
    <xf numFmtId="3" fontId="26" fillId="24" borderId="60" xfId="44" applyNumberFormat="1" applyFont="1" applyFill="1" applyBorder="1" applyAlignment="1">
      <alignment horizontal="right" vertical="center"/>
    </xf>
    <xf numFmtId="168" fontId="34" fillId="27" borderId="24" xfId="44" applyNumberFormat="1" applyFont="1" applyFill="1" applyBorder="1" applyAlignment="1" applyProtection="1">
      <alignment horizontal="center" vertical="center"/>
      <protection hidden="1"/>
    </xf>
    <xf numFmtId="168" fontId="34" fillId="27" borderId="25" xfId="44" applyNumberFormat="1" applyFont="1" applyFill="1" applyBorder="1" applyAlignment="1" applyProtection="1">
      <alignment horizontal="center" vertical="center"/>
      <protection hidden="1"/>
    </xf>
    <xf numFmtId="0" fontId="27" fillId="24" borderId="0" xfId="0" applyFont="1" applyFill="1" applyAlignment="1" applyProtection="1">
      <alignment horizontal="center" vertical="top" wrapText="1"/>
      <protection hidden="1"/>
    </xf>
    <xf numFmtId="0" fontId="21" fillId="24" borderId="0" xfId="0" applyFont="1" applyFill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2" fillId="24" borderId="0" xfId="43" applyFill="1" applyAlignment="1" applyProtection="1">
      <protection hidden="1"/>
    </xf>
    <xf numFmtId="0" fontId="22" fillId="24" borderId="0" xfId="43" applyFill="1" applyAlignment="1" applyProtection="1">
      <alignment horizontal="left"/>
      <protection hidden="1"/>
    </xf>
    <xf numFmtId="0" fontId="26" fillId="24" borderId="62" xfId="0" applyFont="1" applyFill="1" applyBorder="1" applyAlignment="1">
      <alignment horizontal="right" vertical="center"/>
    </xf>
    <xf numFmtId="3" fontId="26" fillId="24" borderId="62" xfId="44" applyNumberFormat="1" applyFont="1" applyFill="1" applyBorder="1" applyAlignment="1">
      <alignment horizontal="right" vertical="center"/>
    </xf>
    <xf numFmtId="0" fontId="26" fillId="24" borderId="44" xfId="0" applyFont="1" applyFill="1" applyBorder="1" applyAlignment="1">
      <alignment horizontal="right"/>
    </xf>
    <xf numFmtId="0" fontId="26" fillId="24" borderId="45" xfId="0" applyFont="1" applyFill="1" applyBorder="1" applyAlignment="1">
      <alignment horizontal="right" vertical="top"/>
    </xf>
    <xf numFmtId="0" fontId="26" fillId="24" borderId="46" xfId="0" applyFont="1" applyFill="1" applyBorder="1" applyAlignment="1">
      <alignment horizontal="right"/>
    </xf>
    <xf numFmtId="0" fontId="26" fillId="24" borderId="63" xfId="0" applyFont="1" applyFill="1" applyBorder="1" applyAlignment="1">
      <alignment horizontal="right" vertical="top"/>
    </xf>
    <xf numFmtId="0" fontId="30" fillId="24" borderId="0" xfId="0" applyFont="1" applyFill="1" applyAlignment="1">
      <alignment vertical="center" wrapText="1"/>
    </xf>
    <xf numFmtId="0" fontId="25" fillId="24" borderId="0" xfId="0" applyFont="1" applyFill="1" applyAlignment="1">
      <alignment vertical="top"/>
    </xf>
    <xf numFmtId="0" fontId="20" fillId="24" borderId="13" xfId="0" applyFont="1" applyFill="1" applyBorder="1" applyAlignment="1">
      <alignment horizontal="center" vertical="center"/>
    </xf>
    <xf numFmtId="0" fontId="35" fillId="24" borderId="51" xfId="0" applyFont="1" applyFill="1" applyBorder="1" applyAlignment="1">
      <alignment horizontal="center" vertical="center"/>
    </xf>
    <xf numFmtId="0" fontId="36" fillId="26" borderId="51" xfId="0" applyFont="1" applyFill="1" applyBorder="1" applyAlignment="1">
      <alignment horizontal="center" vertical="center"/>
    </xf>
    <xf numFmtId="0" fontId="35" fillId="24" borderId="38" xfId="0" applyFont="1" applyFill="1" applyBorder="1" applyAlignment="1">
      <alignment horizontal="center" vertical="center"/>
    </xf>
    <xf numFmtId="0" fontId="35" fillId="27" borderId="38" xfId="0" applyFont="1" applyFill="1" applyBorder="1" applyAlignment="1">
      <alignment horizontal="center" vertical="center"/>
    </xf>
    <xf numFmtId="0" fontId="35" fillId="27" borderId="39" xfId="0" applyFont="1" applyFill="1" applyBorder="1" applyAlignment="1">
      <alignment horizontal="center" vertical="center"/>
    </xf>
    <xf numFmtId="0" fontId="25" fillId="24" borderId="39" xfId="0" applyFont="1" applyFill="1" applyBorder="1" applyAlignment="1">
      <alignment horizontal="center" vertical="center" wrapText="1"/>
    </xf>
    <xf numFmtId="0" fontId="30" fillId="28" borderId="67" xfId="0" applyFont="1" applyFill="1" applyBorder="1" applyAlignment="1">
      <alignment vertical="center"/>
    </xf>
    <xf numFmtId="0" fontId="26" fillId="28" borderId="69" xfId="0" applyFont="1" applyFill="1" applyBorder="1" applyAlignment="1">
      <alignment horizontal="center" vertical="center"/>
    </xf>
    <xf numFmtId="0" fontId="30" fillId="26" borderId="70" xfId="0" applyFont="1" applyFill="1" applyBorder="1" applyAlignment="1">
      <alignment horizontal="center"/>
    </xf>
    <xf numFmtId="0" fontId="31" fillId="27" borderId="67" xfId="0" applyFont="1" applyFill="1" applyBorder="1" applyAlignment="1">
      <alignment horizontal="center"/>
    </xf>
    <xf numFmtId="0" fontId="30" fillId="27" borderId="72" xfId="0" applyFont="1" applyFill="1" applyBorder="1" applyAlignment="1">
      <alignment horizontal="center"/>
    </xf>
    <xf numFmtId="166" fontId="21" fillId="24" borderId="0" xfId="44" applyNumberFormat="1" applyFont="1" applyFill="1" applyAlignment="1">
      <alignment horizontal="center"/>
    </xf>
    <xf numFmtId="0" fontId="21" fillId="24" borderId="0" xfId="0" quotePrefix="1" applyFont="1" applyFill="1" applyAlignment="1">
      <alignment vertical="center"/>
    </xf>
    <xf numFmtId="0" fontId="36" fillId="27" borderId="49" xfId="0" applyFont="1" applyFill="1" applyBorder="1" applyAlignment="1">
      <alignment horizontal="center" vertical="center"/>
    </xf>
    <xf numFmtId="0" fontId="30" fillId="27" borderId="0" xfId="0" applyFont="1" applyFill="1" applyAlignment="1">
      <alignment horizontal="center"/>
    </xf>
    <xf numFmtId="3" fontId="21" fillId="27" borderId="19" xfId="44" applyNumberFormat="1" applyFont="1" applyFill="1" applyBorder="1" applyAlignment="1">
      <alignment horizontal="center" vertical="center"/>
    </xf>
    <xf numFmtId="3" fontId="21" fillId="27" borderId="42" xfId="44" applyNumberFormat="1" applyFont="1" applyFill="1" applyBorder="1" applyAlignment="1">
      <alignment horizontal="center" vertical="center"/>
    </xf>
    <xf numFmtId="3" fontId="21" fillId="27" borderId="76" xfId="44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top"/>
    </xf>
    <xf numFmtId="0" fontId="39" fillId="24" borderId="0" xfId="0" applyFont="1" applyFill="1" applyAlignment="1">
      <alignment horizontal="center" vertical="top"/>
    </xf>
    <xf numFmtId="0" fontId="37" fillId="0" borderId="0" xfId="0" applyFont="1"/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7" fillId="0" borderId="0" xfId="0" applyFont="1" applyAlignment="1">
      <alignment vertical="top"/>
    </xf>
    <xf numFmtId="0" fontId="39" fillId="24" borderId="0" xfId="0" applyFont="1" applyFill="1" applyAlignment="1">
      <alignment vertical="top"/>
    </xf>
    <xf numFmtId="0" fontId="28" fillId="24" borderId="0" xfId="0" applyFont="1" applyFill="1" applyAlignment="1">
      <alignment horizontal="left" vertical="center"/>
    </xf>
    <xf numFmtId="0" fontId="40" fillId="0" borderId="0" xfId="0" applyFont="1"/>
    <xf numFmtId="0" fontId="30" fillId="26" borderId="10" xfId="0" applyFont="1" applyFill="1" applyBorder="1" applyAlignment="1">
      <alignment horizontal="center" vertical="center"/>
    </xf>
    <xf numFmtId="0" fontId="26" fillId="26" borderId="10" xfId="0" applyFont="1" applyFill="1" applyBorder="1" applyAlignment="1">
      <alignment horizontal="center" vertical="center"/>
    </xf>
    <xf numFmtId="0" fontId="26" fillId="28" borderId="70" xfId="0" applyFont="1" applyFill="1" applyBorder="1" applyAlignment="1">
      <alignment horizontal="center" vertical="center"/>
    </xf>
    <xf numFmtId="0" fontId="31" fillId="27" borderId="68" xfId="0" applyFont="1" applyFill="1" applyBorder="1" applyAlignment="1">
      <alignment horizontal="center" vertical="center"/>
    </xf>
    <xf numFmtId="0" fontId="26" fillId="27" borderId="37" xfId="0" applyFont="1" applyFill="1" applyBorder="1" applyAlignment="1">
      <alignment horizontal="center" vertical="center"/>
    </xf>
    <xf numFmtId="0" fontId="26" fillId="27" borderId="0" xfId="0" applyFont="1" applyFill="1" applyAlignment="1">
      <alignment horizontal="center" vertical="center"/>
    </xf>
    <xf numFmtId="0" fontId="26" fillId="28" borderId="68" xfId="0" applyFont="1" applyFill="1" applyBorder="1" applyAlignment="1">
      <alignment horizontal="center" vertical="center"/>
    </xf>
    <xf numFmtId="0" fontId="26" fillId="28" borderId="37" xfId="0" applyFont="1" applyFill="1" applyBorder="1" applyAlignment="1">
      <alignment horizontal="center" vertical="center"/>
    </xf>
    <xf numFmtId="0" fontId="26" fillId="28" borderId="10" xfId="0" applyFont="1" applyFill="1" applyBorder="1" applyAlignment="1">
      <alignment horizontal="center" vertical="center"/>
    </xf>
    <xf numFmtId="0" fontId="26" fillId="27" borderId="68" xfId="0" applyFont="1" applyFill="1" applyBorder="1" applyAlignment="1">
      <alignment horizontal="center" vertical="center"/>
    </xf>
    <xf numFmtId="0" fontId="26" fillId="27" borderId="63" xfId="0" applyFont="1" applyFill="1" applyBorder="1" applyAlignment="1">
      <alignment horizontal="center" vertical="center"/>
    </xf>
    <xf numFmtId="0" fontId="26" fillId="28" borderId="63" xfId="0" applyFont="1" applyFill="1" applyBorder="1" applyAlignment="1">
      <alignment horizontal="center" vertical="center"/>
    </xf>
    <xf numFmtId="0" fontId="21" fillId="24" borderId="0" xfId="0" applyFont="1" applyFill="1" applyAlignment="1">
      <alignment horizontal="right" vertical="center"/>
    </xf>
    <xf numFmtId="0" fontId="21" fillId="24" borderId="0" xfId="0" applyFont="1" applyFill="1" applyAlignment="1" applyProtection="1">
      <alignment horizontal="center"/>
      <protection hidden="1"/>
    </xf>
    <xf numFmtId="166" fontId="21" fillId="24" borderId="0" xfId="44" applyNumberFormat="1" applyFont="1" applyFill="1" applyAlignment="1" applyProtection="1">
      <alignment horizontal="center"/>
      <protection hidden="1"/>
    </xf>
    <xf numFmtId="0" fontId="42" fillId="24" borderId="46" xfId="0" applyFont="1" applyFill="1" applyBorder="1" applyAlignment="1">
      <alignment horizontal="right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top"/>
    </xf>
    <xf numFmtId="0" fontId="35" fillId="24" borderId="0" xfId="0" applyFont="1" applyFill="1" applyAlignment="1">
      <alignment vertical="top"/>
    </xf>
    <xf numFmtId="0" fontId="21" fillId="24" borderId="31" xfId="0" applyFont="1" applyFill="1" applyBorder="1" applyAlignment="1">
      <alignment horizontal="center" vertical="center"/>
    </xf>
    <xf numFmtId="0" fontId="37" fillId="0" borderId="0" xfId="45" applyFont="1" applyAlignment="1">
      <alignment horizontal="center" vertical="center"/>
    </xf>
    <xf numFmtId="0" fontId="39" fillId="24" borderId="0" xfId="45" applyFont="1" applyFill="1" applyAlignment="1">
      <alignment horizontal="center" vertical="top"/>
    </xf>
    <xf numFmtId="3" fontId="21" fillId="26" borderId="31" xfId="0" applyNumberFormat="1" applyFont="1" applyFill="1" applyBorder="1" applyAlignment="1">
      <alignment horizontal="center" vertical="center"/>
    </xf>
    <xf numFmtId="168" fontId="34" fillId="26" borderId="17" xfId="44" applyNumberFormat="1" applyFont="1" applyFill="1" applyBorder="1" applyAlignment="1" applyProtection="1">
      <alignment horizontal="center" vertical="center"/>
      <protection hidden="1"/>
    </xf>
    <xf numFmtId="168" fontId="34" fillId="26" borderId="18" xfId="44" applyNumberFormat="1" applyFont="1" applyFill="1" applyBorder="1" applyAlignment="1" applyProtection="1">
      <alignment horizontal="center" vertical="center"/>
      <protection hidden="1"/>
    </xf>
    <xf numFmtId="0" fontId="30" fillId="26" borderId="61" xfId="0" applyFont="1" applyFill="1" applyBorder="1" applyAlignment="1">
      <alignment horizontal="center"/>
    </xf>
    <xf numFmtId="0" fontId="30" fillId="26" borderId="0" xfId="0" applyFont="1" applyFill="1" applyAlignment="1">
      <alignment horizontal="center" vertical="center"/>
    </xf>
    <xf numFmtId="0" fontId="26" fillId="26" borderId="0" xfId="0" applyFont="1" applyFill="1" applyAlignment="1">
      <alignment horizontal="center" vertical="center"/>
    </xf>
    <xf numFmtId="0" fontId="36" fillId="26" borderId="49" xfId="0" applyFont="1" applyFill="1" applyBorder="1" applyAlignment="1">
      <alignment horizontal="center" vertical="center"/>
    </xf>
    <xf numFmtId="166" fontId="30" fillId="24" borderId="86" xfId="44" applyNumberFormat="1" applyFont="1" applyFill="1" applyBorder="1" applyAlignment="1">
      <alignment horizontal="center" vertical="center"/>
    </xf>
    <xf numFmtId="166" fontId="30" fillId="24" borderId="87" xfId="44" applyNumberFormat="1" applyFont="1" applyFill="1" applyBorder="1" applyAlignment="1">
      <alignment horizontal="center" vertical="center"/>
    </xf>
    <xf numFmtId="0" fontId="20" fillId="26" borderId="10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left" vertical="top" wrapText="1"/>
    </xf>
    <xf numFmtId="0" fontId="20" fillId="24" borderId="88" xfId="0" applyFont="1" applyFill="1" applyBorder="1" applyAlignment="1">
      <alignment horizontal="center" vertical="center"/>
    </xf>
    <xf numFmtId="0" fontId="21" fillId="24" borderId="91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169" fontId="1" fillId="0" borderId="0" xfId="0" applyNumberFormat="1" applyFont="1" applyAlignment="1">
      <alignment horizontal="right" vertical="center" wrapText="1"/>
    </xf>
    <xf numFmtId="3" fontId="30" fillId="26" borderId="81" xfId="0" applyNumberFormat="1" applyFont="1" applyFill="1" applyBorder="1" applyAlignment="1">
      <alignment horizontal="center" vertical="center"/>
    </xf>
    <xf numFmtId="3" fontId="30" fillId="26" borderId="82" xfId="0" applyNumberFormat="1" applyFont="1" applyFill="1" applyBorder="1" applyAlignment="1">
      <alignment horizontal="center" vertical="center"/>
    </xf>
    <xf numFmtId="169" fontId="21" fillId="26" borderId="82" xfId="0" applyNumberFormat="1" applyFont="1" applyFill="1" applyBorder="1" applyAlignment="1">
      <alignment horizontal="center" vertical="center"/>
    </xf>
    <xf numFmtId="169" fontId="21" fillId="26" borderId="81" xfId="0" applyNumberFormat="1" applyFont="1" applyFill="1" applyBorder="1" applyAlignment="1">
      <alignment horizontal="center" vertical="center"/>
    </xf>
    <xf numFmtId="3" fontId="30" fillId="26" borderId="92" xfId="0" applyNumberFormat="1" applyFont="1" applyFill="1" applyBorder="1" applyAlignment="1">
      <alignment horizontal="center" vertical="center"/>
    </xf>
    <xf numFmtId="0" fontId="30" fillId="24" borderId="0" xfId="0" applyFont="1" applyFill="1" applyAlignment="1">
      <alignment vertical="top" wrapText="1"/>
    </xf>
    <xf numFmtId="0" fontId="21" fillId="24" borderId="0" xfId="0" applyFont="1" applyFill="1" applyAlignment="1">
      <alignment horizontal="right" vertical="top"/>
    </xf>
    <xf numFmtId="0" fontId="21" fillId="24" borderId="18" xfId="0" applyFont="1" applyFill="1" applyBorder="1" applyAlignment="1" applyProtection="1">
      <alignment horizontal="center" vertical="center"/>
      <protection hidden="1"/>
    </xf>
    <xf numFmtId="0" fontId="21" fillId="24" borderId="94" xfId="0" applyFont="1" applyFill="1" applyBorder="1" applyAlignment="1" applyProtection="1">
      <alignment horizontal="center" vertical="center"/>
      <protection hidden="1"/>
    </xf>
    <xf numFmtId="3" fontId="21" fillId="26" borderId="28" xfId="0" applyNumberFormat="1" applyFont="1" applyFill="1" applyBorder="1" applyAlignment="1" applyProtection="1">
      <alignment horizontal="center" vertical="center"/>
      <protection hidden="1"/>
    </xf>
    <xf numFmtId="3" fontId="21" fillId="26" borderId="36" xfId="0" applyNumberFormat="1" applyFont="1" applyFill="1" applyBorder="1" applyAlignment="1" applyProtection="1">
      <alignment horizontal="center" vertical="center"/>
      <protection hidden="1"/>
    </xf>
    <xf numFmtId="3" fontId="21" fillId="26" borderId="95" xfId="0" applyNumberFormat="1" applyFont="1" applyFill="1" applyBorder="1" applyAlignment="1" applyProtection="1">
      <alignment horizontal="center" vertical="center"/>
      <protection hidden="1"/>
    </xf>
    <xf numFmtId="169" fontId="21" fillId="26" borderId="81" xfId="0" applyNumberFormat="1" applyFont="1" applyFill="1" applyBorder="1" applyAlignment="1" applyProtection="1">
      <alignment horizontal="center" vertical="center"/>
      <protection hidden="1"/>
    </xf>
    <xf numFmtId="169" fontId="21" fillId="26" borderId="82" xfId="0" applyNumberFormat="1" applyFont="1" applyFill="1" applyBorder="1" applyAlignment="1" applyProtection="1">
      <alignment horizontal="center" vertical="center"/>
      <protection hidden="1"/>
    </xf>
    <xf numFmtId="169" fontId="21" fillId="26" borderId="93" xfId="0" applyNumberFormat="1" applyFont="1" applyFill="1" applyBorder="1" applyAlignment="1" applyProtection="1">
      <alignment horizontal="center" vertical="center"/>
      <protection hidden="1"/>
    </xf>
    <xf numFmtId="3" fontId="21" fillId="27" borderId="19" xfId="44" applyNumberFormat="1" applyFont="1" applyFill="1" applyBorder="1" applyAlignment="1" applyProtection="1">
      <alignment horizontal="center" vertical="center"/>
      <protection hidden="1"/>
    </xf>
    <xf numFmtId="3" fontId="21" fillId="28" borderId="34" xfId="0" applyNumberFormat="1" applyFont="1" applyFill="1" applyBorder="1" applyAlignment="1" applyProtection="1">
      <alignment horizontal="center" vertical="center"/>
      <protection hidden="1"/>
    </xf>
    <xf numFmtId="165" fontId="21" fillId="28" borderId="35" xfId="0" applyNumberFormat="1" applyFont="1" applyFill="1" applyBorder="1" applyAlignment="1" applyProtection="1">
      <alignment horizontal="center" vertical="center"/>
      <protection hidden="1"/>
    </xf>
    <xf numFmtId="165" fontId="21" fillId="28" borderId="36" xfId="0" applyNumberFormat="1" applyFont="1" applyFill="1" applyBorder="1" applyAlignment="1" applyProtection="1">
      <alignment horizontal="center" vertical="center"/>
      <protection hidden="1"/>
    </xf>
    <xf numFmtId="3" fontId="21" fillId="27" borderId="42" xfId="44" applyNumberFormat="1" applyFont="1" applyFill="1" applyBorder="1" applyAlignment="1" applyProtection="1">
      <alignment horizontal="center" vertical="center"/>
      <protection hidden="1"/>
    </xf>
    <xf numFmtId="3" fontId="21" fillId="28" borderId="20" xfId="0" applyNumberFormat="1" applyFont="1" applyFill="1" applyBorder="1" applyAlignment="1" applyProtection="1">
      <alignment horizontal="center" vertical="center"/>
      <protection hidden="1"/>
    </xf>
    <xf numFmtId="165" fontId="21" fillId="28" borderId="16" xfId="0" applyNumberFormat="1" applyFont="1" applyFill="1" applyBorder="1" applyAlignment="1" applyProtection="1">
      <alignment horizontal="center" vertical="center"/>
      <protection hidden="1"/>
    </xf>
    <xf numFmtId="165" fontId="21" fillId="28" borderId="23" xfId="0" applyNumberFormat="1" applyFont="1" applyFill="1" applyBorder="1" applyAlignment="1" applyProtection="1">
      <alignment horizontal="center" vertical="center"/>
      <protection hidden="1"/>
    </xf>
    <xf numFmtId="3" fontId="21" fillId="27" borderId="76" xfId="44" applyNumberFormat="1" applyFont="1" applyFill="1" applyBorder="1" applyAlignment="1" applyProtection="1">
      <alignment horizontal="center" vertical="center"/>
      <protection hidden="1"/>
    </xf>
    <xf numFmtId="3" fontId="21" fillId="28" borderId="24" xfId="0" applyNumberFormat="1" applyFont="1" applyFill="1" applyBorder="1" applyAlignment="1" applyProtection="1">
      <alignment horizontal="center" vertical="center"/>
      <protection hidden="1"/>
    </xf>
    <xf numFmtId="165" fontId="21" fillId="28" borderId="94" xfId="0" applyNumberFormat="1" applyFont="1" applyFill="1" applyBorder="1" applyAlignment="1" applyProtection="1">
      <alignment horizontal="center" vertical="center"/>
      <protection hidden="1"/>
    </xf>
    <xf numFmtId="165" fontId="21" fillId="28" borderId="25" xfId="0" applyNumberFormat="1" applyFont="1" applyFill="1" applyBorder="1" applyAlignment="1" applyProtection="1">
      <alignment horizontal="center" vertical="center"/>
      <protection hidden="1"/>
    </xf>
    <xf numFmtId="166" fontId="30" fillId="24" borderId="52" xfId="44" applyNumberFormat="1" applyFont="1" applyFill="1" applyBorder="1" applyAlignment="1" applyProtection="1">
      <alignment horizontal="left" vertical="center"/>
      <protection hidden="1"/>
    </xf>
    <xf numFmtId="166" fontId="30" fillId="24" borderId="37" xfId="44" applyNumberFormat="1" applyFont="1" applyFill="1" applyBorder="1" applyAlignment="1" applyProtection="1">
      <alignment horizontal="left" vertical="center"/>
      <protection hidden="1"/>
    </xf>
    <xf numFmtId="166" fontId="30" fillId="25" borderId="37" xfId="44" applyNumberFormat="1" applyFont="1" applyFill="1" applyBorder="1" applyAlignment="1" applyProtection="1">
      <alignment horizontal="right" vertical="center"/>
      <protection hidden="1"/>
    </xf>
    <xf numFmtId="166" fontId="30" fillId="25" borderId="0" xfId="44" applyNumberFormat="1" applyFont="1" applyFill="1" applyBorder="1" applyAlignment="1" applyProtection="1">
      <alignment horizontal="right" vertical="center"/>
      <protection hidden="1"/>
    </xf>
    <xf numFmtId="166" fontId="30" fillId="24" borderId="47" xfId="44" applyNumberFormat="1" applyFont="1" applyFill="1" applyBorder="1" applyAlignment="1" applyProtection="1">
      <alignment horizontal="center" vertical="center"/>
      <protection hidden="1"/>
    </xf>
    <xf numFmtId="167" fontId="30" fillId="24" borderId="37" xfId="44" applyNumberFormat="1" applyFont="1" applyFill="1" applyBorder="1" applyAlignment="1" applyProtection="1">
      <alignment horizontal="center" vertical="center"/>
      <protection hidden="1"/>
    </xf>
    <xf numFmtId="167" fontId="30" fillId="25" borderId="52" xfId="44" applyNumberFormat="1" applyFont="1" applyFill="1" applyBorder="1" applyAlignment="1" applyProtection="1">
      <alignment horizontal="right" vertical="center"/>
      <protection hidden="1"/>
    </xf>
    <xf numFmtId="167" fontId="30" fillId="25" borderId="57" xfId="44" applyNumberFormat="1" applyFont="1" applyFill="1" applyBorder="1" applyAlignment="1" applyProtection="1">
      <alignment horizontal="right" vertical="center"/>
      <protection hidden="1"/>
    </xf>
    <xf numFmtId="166" fontId="30" fillId="24" borderId="37" xfId="44" applyNumberFormat="1" applyFont="1" applyFill="1" applyBorder="1" applyAlignment="1" applyProtection="1">
      <alignment horizontal="right" vertical="center"/>
      <protection hidden="1"/>
    </xf>
    <xf numFmtId="166" fontId="30" fillId="24" borderId="0" xfId="44" applyNumberFormat="1" applyFont="1" applyFill="1" applyBorder="1" applyAlignment="1" applyProtection="1">
      <alignment horizontal="right" vertical="center"/>
      <protection hidden="1"/>
    </xf>
    <xf numFmtId="166" fontId="30" fillId="24" borderId="45" xfId="44" applyNumberFormat="1" applyFont="1" applyFill="1" applyBorder="1" applyAlignment="1" applyProtection="1">
      <alignment horizontal="center" vertical="center"/>
      <protection hidden="1"/>
    </xf>
    <xf numFmtId="167" fontId="30" fillId="24" borderId="79" xfId="44" applyNumberFormat="1" applyFont="1" applyFill="1" applyBorder="1" applyAlignment="1" applyProtection="1">
      <alignment horizontal="center" vertical="center"/>
      <protection hidden="1"/>
    </xf>
    <xf numFmtId="166" fontId="30" fillId="24" borderId="83" xfId="44" applyNumberFormat="1" applyFont="1" applyFill="1" applyBorder="1" applyAlignment="1" applyProtection="1">
      <alignment horizontal="left" vertical="center"/>
      <protection hidden="1"/>
    </xf>
    <xf numFmtId="166" fontId="30" fillId="24" borderId="64" xfId="44" applyNumberFormat="1" applyFont="1" applyFill="1" applyBorder="1" applyAlignment="1" applyProtection="1">
      <alignment horizontal="left" vertical="center"/>
      <protection hidden="1"/>
    </xf>
    <xf numFmtId="166" fontId="30" fillId="24" borderId="58" xfId="44" applyNumberFormat="1" applyFont="1" applyFill="1" applyBorder="1" applyAlignment="1" applyProtection="1">
      <alignment horizontal="right" vertical="center"/>
      <protection hidden="1"/>
    </xf>
    <xf numFmtId="166" fontId="30" fillId="24" borderId="59" xfId="44" applyNumberFormat="1" applyFont="1" applyFill="1" applyBorder="1" applyAlignment="1" applyProtection="1">
      <alignment horizontal="center" vertical="center"/>
      <protection hidden="1"/>
    </xf>
    <xf numFmtId="167" fontId="30" fillId="24" borderId="59" xfId="44" applyNumberFormat="1" applyFont="1" applyFill="1" applyBorder="1" applyAlignment="1" applyProtection="1">
      <alignment horizontal="center" vertical="center"/>
      <protection hidden="1"/>
    </xf>
    <xf numFmtId="167" fontId="30" fillId="24" borderId="80" xfId="44" applyNumberFormat="1" applyFont="1" applyFill="1" applyBorder="1" applyAlignment="1" applyProtection="1">
      <alignment horizontal="right" vertical="center"/>
      <protection hidden="1"/>
    </xf>
    <xf numFmtId="168" fontId="34" fillId="26" borderId="35" xfId="44" applyNumberFormat="1" applyFont="1" applyFill="1" applyBorder="1" applyAlignment="1" applyProtection="1">
      <alignment horizontal="center" vertical="center"/>
      <protection hidden="1"/>
    </xf>
    <xf numFmtId="3" fontId="21" fillId="26" borderId="30" xfId="0" applyNumberFormat="1" applyFont="1" applyFill="1" applyBorder="1" applyAlignment="1" applyProtection="1">
      <alignment horizontal="center" vertical="center"/>
      <protection hidden="1"/>
    </xf>
    <xf numFmtId="3" fontId="21" fillId="26" borderId="18" xfId="0" applyNumberFormat="1" applyFont="1" applyFill="1" applyBorder="1" applyAlignment="1" applyProtection="1">
      <alignment horizontal="center" vertical="center"/>
      <protection hidden="1"/>
    </xf>
    <xf numFmtId="0" fontId="30" fillId="24" borderId="0" xfId="0" applyFont="1" applyFill="1" applyAlignment="1">
      <alignment horizontal="left" vertical="top" wrapText="1"/>
    </xf>
    <xf numFmtId="14" fontId="21" fillId="24" borderId="16" xfId="0" applyNumberFormat="1" applyFont="1" applyFill="1" applyBorder="1" applyAlignment="1">
      <alignment horizontal="center" vertical="center"/>
    </xf>
    <xf numFmtId="14" fontId="21" fillId="24" borderId="23" xfId="0" applyNumberFormat="1" applyFont="1" applyFill="1" applyBorder="1" applyAlignment="1">
      <alignment horizontal="center" vertical="center"/>
    </xf>
    <xf numFmtId="0" fontId="33" fillId="24" borderId="0" xfId="0" applyFont="1" applyFill="1" applyAlignment="1">
      <alignment horizontal="center" vertical="top"/>
    </xf>
    <xf numFmtId="0" fontId="33" fillId="24" borderId="0" xfId="0" applyFont="1" applyFill="1" applyAlignment="1">
      <alignment horizontal="left" vertical="top"/>
    </xf>
    <xf numFmtId="0" fontId="26" fillId="26" borderId="33" xfId="0" applyFont="1" applyFill="1" applyBorder="1" applyAlignment="1">
      <alignment horizontal="center" vertical="center"/>
    </xf>
    <xf numFmtId="0" fontId="26" fillId="26" borderId="52" xfId="0" applyFont="1" applyFill="1" applyBorder="1" applyAlignment="1">
      <alignment horizontal="center" vertical="center"/>
    </xf>
    <xf numFmtId="0" fontId="26" fillId="26" borderId="75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left" vertical="center" wrapText="1"/>
    </xf>
    <xf numFmtId="0" fontId="20" fillId="24" borderId="89" xfId="0" applyFont="1" applyFill="1" applyBorder="1" applyAlignment="1">
      <alignment horizontal="center" vertical="center"/>
    </xf>
    <xf numFmtId="0" fontId="20" fillId="24" borderId="90" xfId="0" applyFont="1" applyFill="1" applyBorder="1" applyAlignment="1">
      <alignment horizontal="center" vertical="center"/>
    </xf>
    <xf numFmtId="49" fontId="26" fillId="24" borderId="67" xfId="0" applyNumberFormat="1" applyFont="1" applyFill="1" applyBorder="1" applyAlignment="1">
      <alignment horizontal="center" vertical="center"/>
    </xf>
    <xf numFmtId="49" fontId="26" fillId="24" borderId="68" xfId="0" applyNumberFormat="1" applyFont="1" applyFill="1" applyBorder="1" applyAlignment="1">
      <alignment horizontal="center" vertical="center"/>
    </xf>
    <xf numFmtId="49" fontId="26" fillId="24" borderId="69" xfId="0" applyNumberFormat="1" applyFont="1" applyFill="1" applyBorder="1" applyAlignment="1">
      <alignment horizontal="center" vertical="center"/>
    </xf>
    <xf numFmtId="49" fontId="26" fillId="24" borderId="72" xfId="0" applyNumberFormat="1" applyFont="1" applyFill="1" applyBorder="1" applyAlignment="1">
      <alignment horizontal="center" vertical="center"/>
    </xf>
    <xf numFmtId="49" fontId="26" fillId="24" borderId="37" xfId="0" applyNumberFormat="1" applyFont="1" applyFill="1" applyBorder="1" applyAlignment="1">
      <alignment horizontal="center" vertical="center"/>
    </xf>
    <xf numFmtId="49" fontId="26" fillId="24" borderId="63" xfId="0" applyNumberFormat="1" applyFont="1" applyFill="1" applyBorder="1" applyAlignment="1">
      <alignment horizontal="center" vertical="center"/>
    </xf>
    <xf numFmtId="49" fontId="26" fillId="24" borderId="70" xfId="0" applyNumberFormat="1" applyFont="1" applyFill="1" applyBorder="1" applyAlignment="1">
      <alignment horizontal="center" vertical="center"/>
    </xf>
    <xf numFmtId="49" fontId="26" fillId="24" borderId="10" xfId="0" applyNumberFormat="1" applyFont="1" applyFill="1" applyBorder="1" applyAlignment="1">
      <alignment horizontal="center" vertical="center"/>
    </xf>
    <xf numFmtId="49" fontId="26" fillId="24" borderId="71" xfId="0" applyNumberFormat="1" applyFont="1" applyFill="1" applyBorder="1" applyAlignment="1">
      <alignment horizontal="center" vertical="center"/>
    </xf>
    <xf numFmtId="14" fontId="21" fillId="24" borderId="25" xfId="0" applyNumberFormat="1" applyFont="1" applyFill="1" applyBorder="1" applyAlignment="1">
      <alignment horizontal="center" vertical="center"/>
    </xf>
    <xf numFmtId="14" fontId="21" fillId="24" borderId="31" xfId="0" applyNumberFormat="1" applyFont="1" applyFill="1" applyBorder="1" applyAlignment="1">
      <alignment horizontal="center" vertical="center"/>
    </xf>
    <xf numFmtId="0" fontId="26" fillId="24" borderId="54" xfId="0" applyFont="1" applyFill="1" applyBorder="1" applyAlignment="1">
      <alignment horizontal="center" vertical="center"/>
    </xf>
    <xf numFmtId="0" fontId="26" fillId="24" borderId="55" xfId="0" applyFont="1" applyFill="1" applyBorder="1" applyAlignment="1">
      <alignment horizontal="center" vertical="center"/>
    </xf>
    <xf numFmtId="0" fontId="26" fillId="24" borderId="56" xfId="0" applyFont="1" applyFill="1" applyBorder="1" applyAlignment="1">
      <alignment horizontal="center" vertical="center"/>
    </xf>
    <xf numFmtId="0" fontId="36" fillId="28" borderId="48" xfId="0" applyFont="1" applyFill="1" applyBorder="1" applyAlignment="1">
      <alignment horizontal="center" vertical="center"/>
    </xf>
    <xf numFmtId="0" fontId="36" fillId="28" borderId="49" xfId="0" applyFont="1" applyFill="1" applyBorder="1" applyAlignment="1">
      <alignment horizontal="center" vertical="center"/>
    </xf>
    <xf numFmtId="0" fontId="36" fillId="28" borderId="51" xfId="0" applyFont="1" applyFill="1" applyBorder="1" applyAlignment="1">
      <alignment horizontal="center" vertical="center"/>
    </xf>
    <xf numFmtId="0" fontId="25" fillId="26" borderId="48" xfId="0" applyFont="1" applyFill="1" applyBorder="1" applyAlignment="1">
      <alignment horizontal="center" vertical="center" wrapText="1"/>
    </xf>
    <xf numFmtId="0" fontId="25" fillId="26" borderId="50" xfId="0" applyFont="1" applyFill="1" applyBorder="1" applyAlignment="1">
      <alignment horizontal="center" vertical="center" wrapText="1"/>
    </xf>
    <xf numFmtId="0" fontId="35" fillId="26" borderId="40" xfId="0" applyFont="1" applyFill="1" applyBorder="1" applyAlignment="1">
      <alignment horizontal="center" vertical="center"/>
    </xf>
    <xf numFmtId="0" fontId="35" fillId="26" borderId="50" xfId="0" applyFont="1" applyFill="1" applyBorder="1" applyAlignment="1">
      <alignment horizontal="center" vertical="center"/>
    </xf>
    <xf numFmtId="168" fontId="34" fillId="26" borderId="17" xfId="44" applyNumberFormat="1" applyFont="1" applyFill="1" applyBorder="1" applyAlignment="1" applyProtection="1">
      <alignment horizontal="center" vertical="center"/>
      <protection hidden="1"/>
    </xf>
    <xf numFmtId="168" fontId="34" fillId="26" borderId="18" xfId="44" applyNumberFormat="1" applyFont="1" applyFill="1" applyBorder="1" applyAlignment="1" applyProtection="1">
      <alignment horizontal="center" vertical="center"/>
      <protection hidden="1"/>
    </xf>
    <xf numFmtId="0" fontId="28" fillId="24" borderId="0" xfId="0" applyFont="1" applyFill="1" applyAlignment="1">
      <alignment horizontal="left" vertical="center"/>
    </xf>
    <xf numFmtId="0" fontId="21" fillId="25" borderId="11" xfId="0" applyFont="1" applyFill="1" applyBorder="1" applyAlignment="1">
      <alignment vertical="center"/>
    </xf>
    <xf numFmtId="14" fontId="21" fillId="24" borderId="35" xfId="0" applyNumberFormat="1" applyFont="1" applyFill="1" applyBorder="1" applyAlignment="1">
      <alignment horizontal="center" vertical="center"/>
    </xf>
    <xf numFmtId="14" fontId="21" fillId="24" borderId="36" xfId="0" applyNumberFormat="1" applyFont="1" applyFill="1" applyBorder="1" applyAlignment="1">
      <alignment horizontal="center" vertical="center"/>
    </xf>
    <xf numFmtId="14" fontId="21" fillId="24" borderId="17" xfId="0" applyNumberFormat="1" applyFont="1" applyFill="1" applyBorder="1" applyAlignment="1">
      <alignment horizontal="center" vertical="center"/>
    </xf>
    <xf numFmtId="14" fontId="21" fillId="24" borderId="43" xfId="0" applyNumberFormat="1" applyFont="1" applyFill="1" applyBorder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/>
    </xf>
    <xf numFmtId="0" fontId="23" fillId="24" borderId="13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0" fontId="23" fillId="24" borderId="0" xfId="0" applyFont="1" applyFill="1" applyAlignment="1">
      <alignment vertical="center"/>
    </xf>
    <xf numFmtId="0" fontId="23" fillId="24" borderId="0" xfId="0" applyFont="1" applyFill="1" applyAlignment="1">
      <alignment vertical="center" wrapText="1"/>
    </xf>
    <xf numFmtId="0" fontId="21" fillId="25" borderId="12" xfId="0" applyFont="1" applyFill="1" applyBorder="1" applyAlignment="1">
      <alignment vertical="center"/>
    </xf>
    <xf numFmtId="0" fontId="23" fillId="24" borderId="0" xfId="0" applyFont="1" applyFill="1" applyAlignment="1">
      <alignment horizontal="center" vertical="center"/>
    </xf>
    <xf numFmtId="0" fontId="30" fillId="26" borderId="74" xfId="0" applyFont="1" applyFill="1" applyBorder="1" applyAlignment="1">
      <alignment horizontal="center"/>
    </xf>
    <xf numFmtId="0" fontId="30" fillId="26" borderId="73" xfId="0" applyFont="1" applyFill="1" applyBorder="1" applyAlignment="1">
      <alignment horizontal="center"/>
    </xf>
    <xf numFmtId="0" fontId="26" fillId="26" borderId="77" xfId="0" applyFont="1" applyFill="1" applyBorder="1" applyAlignment="1">
      <alignment horizontal="center" vertical="center"/>
    </xf>
    <xf numFmtId="0" fontId="26" fillId="26" borderId="66" xfId="0" applyFont="1" applyFill="1" applyBorder="1" applyAlignment="1">
      <alignment horizontal="center" vertical="center"/>
    </xf>
    <xf numFmtId="0" fontId="27" fillId="25" borderId="11" xfId="0" applyFont="1" applyFill="1" applyBorder="1" applyAlignment="1">
      <alignment horizontal="left" vertical="center"/>
    </xf>
    <xf numFmtId="168" fontId="34" fillId="26" borderId="19" xfId="44" applyNumberFormat="1" applyFont="1" applyFill="1" applyBorder="1" applyAlignment="1" applyProtection="1">
      <alignment horizontal="center" vertical="center"/>
      <protection hidden="1"/>
    </xf>
    <xf numFmtId="168" fontId="34" fillId="26" borderId="27" xfId="44" applyNumberFormat="1" applyFont="1" applyFill="1" applyBorder="1" applyAlignment="1" applyProtection="1">
      <alignment horizontal="center" vertical="center"/>
      <protection hidden="1"/>
    </xf>
    <xf numFmtId="168" fontId="34" fillId="26" borderId="22" xfId="44" applyNumberFormat="1" applyFont="1" applyFill="1" applyBorder="1" applyAlignment="1" applyProtection="1">
      <alignment horizontal="center" vertical="center"/>
      <protection hidden="1"/>
    </xf>
    <xf numFmtId="0" fontId="30" fillId="26" borderId="32" xfId="0" applyFont="1" applyFill="1" applyBorder="1" applyAlignment="1">
      <alignment horizontal="center"/>
    </xf>
    <xf numFmtId="0" fontId="26" fillId="26" borderId="78" xfId="0" applyFont="1" applyFill="1" applyBorder="1" applyAlignment="1">
      <alignment horizontal="center" vertical="center"/>
    </xf>
    <xf numFmtId="3" fontId="21" fillId="26" borderId="21" xfId="0" applyNumberFormat="1" applyFont="1" applyFill="1" applyBorder="1" applyAlignment="1">
      <alignment horizontal="center" vertical="center"/>
    </xf>
    <xf numFmtId="3" fontId="21" fillId="26" borderId="22" xfId="0" applyNumberFormat="1" applyFont="1" applyFill="1" applyBorder="1" applyAlignment="1">
      <alignment horizontal="center" vertical="center"/>
    </xf>
    <xf numFmtId="0" fontId="26" fillId="24" borderId="84" xfId="0" applyFont="1" applyFill="1" applyBorder="1" applyAlignment="1">
      <alignment horizontal="center" vertical="center"/>
    </xf>
    <xf numFmtId="0" fontId="26" fillId="24" borderId="85" xfId="0" applyFont="1" applyFill="1" applyBorder="1" applyAlignment="1">
      <alignment horizontal="center" vertical="center"/>
    </xf>
    <xf numFmtId="168" fontId="34" fillId="26" borderId="94" xfId="44" applyNumberFormat="1" applyFont="1" applyFill="1" applyBorder="1" applyAlignment="1" applyProtection="1">
      <alignment horizontal="center" vertical="center"/>
      <protection hidden="1"/>
    </xf>
    <xf numFmtId="3" fontId="21" fillId="26" borderId="65" xfId="0" applyNumberFormat="1" applyFont="1" applyFill="1" applyBorder="1" applyAlignment="1" applyProtection="1">
      <alignment horizontal="center" vertical="center"/>
      <protection hidden="1"/>
    </xf>
    <xf numFmtId="3" fontId="21" fillId="26" borderId="29" xfId="0" applyNumberFormat="1" applyFont="1" applyFill="1" applyBorder="1" applyAlignment="1" applyProtection="1">
      <alignment horizontal="center" vertical="center"/>
      <protection hidden="1"/>
    </xf>
    <xf numFmtId="168" fontId="34" fillId="26" borderId="26" xfId="44" applyNumberFormat="1" applyFont="1" applyFill="1" applyBorder="1" applyAlignment="1" applyProtection="1">
      <alignment horizontal="center" vertical="center"/>
      <protection hidden="1"/>
    </xf>
    <xf numFmtId="168" fontId="34" fillId="26" borderId="29" xfId="44" applyNumberFormat="1" applyFont="1" applyFill="1" applyBorder="1" applyAlignment="1" applyProtection="1">
      <alignment horizontal="center" vertical="center"/>
      <protection hidden="1"/>
    </xf>
    <xf numFmtId="3" fontId="21" fillId="26" borderId="30" xfId="0" applyNumberFormat="1" applyFont="1" applyFill="1" applyBorder="1" applyAlignment="1">
      <alignment horizontal="center" vertical="center"/>
    </xf>
    <xf numFmtId="3" fontId="21" fillId="26" borderId="18" xfId="0" applyNumberFormat="1" applyFont="1" applyFill="1" applyBorder="1" applyAlignment="1">
      <alignment horizontal="center" vertical="center"/>
    </xf>
    <xf numFmtId="3" fontId="21" fillId="26" borderId="65" xfId="0" applyNumberFormat="1" applyFont="1" applyFill="1" applyBorder="1" applyAlignment="1">
      <alignment horizontal="center" vertical="center"/>
    </xf>
    <xf numFmtId="3" fontId="21" fillId="26" borderId="29" xfId="0" applyNumberFormat="1" applyFont="1" applyFill="1" applyBorder="1" applyAlignment="1">
      <alignment horizontal="center" vertical="center"/>
    </xf>
    <xf numFmtId="168" fontId="34" fillId="26" borderId="41" xfId="44" applyNumberFormat="1" applyFont="1" applyFill="1" applyBorder="1" applyAlignment="1" applyProtection="1">
      <alignment horizontal="center" vertical="center"/>
      <protection hidden="1"/>
    </xf>
    <xf numFmtId="0" fontId="20" fillId="24" borderId="14" xfId="0" applyFont="1" applyFill="1" applyBorder="1" applyAlignment="1">
      <alignment horizontal="center" vertical="center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" xfId="44" builtinId="3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3" builtinId="8"/>
    <cellStyle name="Input" xfId="34" xr:uid="{00000000-0005-0000-0000-000021000000}"/>
    <cellStyle name="Komma 2" xfId="46" xr:uid="{FB5FB9B6-F9F7-4204-8871-9E22C5C1D820}"/>
    <cellStyle name="Komma 2 2" xfId="49" xr:uid="{AC2A1361-3254-4308-99A8-AF3C78A57958}"/>
    <cellStyle name="Komma 3" xfId="48" xr:uid="{C3E3E1FE-EBD4-4801-9930-ECA2766BC464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42" xr:uid="{F3417CC3-E9AF-421A-99F6-68F251ECD8AA}"/>
    <cellStyle name="Normal 2 2" xfId="47" xr:uid="{EF564D68-B716-43F2-922E-298578B19522}"/>
    <cellStyle name="Note" xfId="37" xr:uid="{00000000-0005-0000-0000-000025000000}"/>
    <cellStyle name="Output" xfId="38" xr:uid="{00000000-0005-0000-0000-000026000000}"/>
    <cellStyle name="Standaard 2" xfId="45" xr:uid="{72F0597F-81EC-44BC-942A-05214D00397B}"/>
    <cellStyle name="Title" xfId="39" xr:uid="{00000000-0005-0000-0000-000028000000}"/>
    <cellStyle name="Total" xfId="40" xr:uid="{00000000-0005-0000-0000-000029000000}"/>
    <cellStyle name="Warning Text" xfId="41" xr:uid="{00000000-0005-0000-0000-00002A000000}"/>
  </cellStyles>
  <dxfs count="45"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6" tint="0.39994506668294322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002060"/>
      </font>
    </dxf>
    <dxf>
      <font>
        <color rgb="FFFF000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6" tint="0.39994506668294322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80"/>
      <color rgb="FFB0BB17"/>
      <color rgb="FF0070C2"/>
      <color rgb="FFFF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704850</xdr:colOff>
      <xdr:row>0</xdr:row>
      <xdr:rowOff>0</xdr:rowOff>
    </xdr:from>
    <xdr:to>
      <xdr:col>22</xdr:col>
      <xdr:colOff>616527</xdr:colOff>
      <xdr:row>4</xdr:row>
      <xdr:rowOff>212725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C6170E0-191E-FE6C-626A-9F8F38473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2175" y="0"/>
          <a:ext cx="1607127" cy="1203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704850</xdr:colOff>
      <xdr:row>0</xdr:row>
      <xdr:rowOff>0</xdr:rowOff>
    </xdr:from>
    <xdr:to>
      <xdr:col>22</xdr:col>
      <xdr:colOff>616527</xdr:colOff>
      <xdr:row>4</xdr:row>
      <xdr:rowOff>212725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122EFA1-F78E-41F1-B307-9046D8EC2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0" y="0"/>
          <a:ext cx="1607127" cy="1203325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15</xdr:row>
      <xdr:rowOff>19049</xdr:rowOff>
    </xdr:from>
    <xdr:to>
      <xdr:col>5</xdr:col>
      <xdr:colOff>0</xdr:colOff>
      <xdr:row>17</xdr:row>
      <xdr:rowOff>85724</xdr:rowOff>
    </xdr:to>
    <xdr:sp macro="" textlink="">
      <xdr:nvSpPr>
        <xdr:cNvPr id="3" name="Tekstballon: rechthoek 2">
          <a:extLst>
            <a:ext uri="{FF2B5EF4-FFF2-40B4-BE49-F238E27FC236}">
              <a16:creationId xmlns:a16="http://schemas.microsoft.com/office/drawing/2014/main" id="{BD0D8A94-D8D0-40DB-AC5D-EF89920437FD}"/>
            </a:ext>
          </a:extLst>
        </xdr:cNvPr>
        <xdr:cNvSpPr/>
      </xdr:nvSpPr>
      <xdr:spPr>
        <a:xfrm>
          <a:off x="1752600" y="3809999"/>
          <a:ext cx="1190625" cy="619125"/>
        </a:xfrm>
        <a:prstGeom prst="wedgeRectCallout">
          <a:avLst>
            <a:gd name="adj1" fmla="val 2334"/>
            <a:gd name="adj2" fmla="val -106609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Sélectionnez "chargé" ou "vide".</a:t>
          </a:r>
        </a:p>
      </xdr:txBody>
    </xdr:sp>
    <xdr:clientData/>
  </xdr:twoCellAnchor>
  <xdr:twoCellAnchor>
    <xdr:from>
      <xdr:col>5</xdr:col>
      <xdr:colOff>142874</xdr:colOff>
      <xdr:row>16</xdr:row>
      <xdr:rowOff>238124</xdr:rowOff>
    </xdr:from>
    <xdr:to>
      <xdr:col>6</xdr:col>
      <xdr:colOff>133350</xdr:colOff>
      <xdr:row>21</xdr:row>
      <xdr:rowOff>19050</xdr:rowOff>
    </xdr:to>
    <xdr:sp macro="" textlink="">
      <xdr:nvSpPr>
        <xdr:cNvPr id="4" name="Tekstballon: rechthoek 3">
          <a:extLst>
            <a:ext uri="{FF2B5EF4-FFF2-40B4-BE49-F238E27FC236}">
              <a16:creationId xmlns:a16="http://schemas.microsoft.com/office/drawing/2014/main" id="{1EAAA493-346E-465B-8C0B-1A2C67541208}"/>
            </a:ext>
          </a:extLst>
        </xdr:cNvPr>
        <xdr:cNvSpPr/>
      </xdr:nvSpPr>
      <xdr:spPr>
        <a:xfrm>
          <a:off x="3086099" y="4305299"/>
          <a:ext cx="1371601" cy="1162051"/>
        </a:xfrm>
        <a:prstGeom prst="wedgeRectCallout">
          <a:avLst>
            <a:gd name="adj1" fmla="val -1405"/>
            <a:gd name="adj2" fmla="val -145197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Le départ est automatiquement rempli par l'arrivée du voyage précédent, sauf pour le premier.</a:t>
          </a:r>
        </a:p>
      </xdr:txBody>
    </xdr:sp>
    <xdr:clientData/>
  </xdr:twoCellAnchor>
  <xdr:twoCellAnchor>
    <xdr:from>
      <xdr:col>6</xdr:col>
      <xdr:colOff>314325</xdr:colOff>
      <xdr:row>5</xdr:row>
      <xdr:rowOff>76199</xdr:rowOff>
    </xdr:from>
    <xdr:to>
      <xdr:col>7</xdr:col>
      <xdr:colOff>638175</xdr:colOff>
      <xdr:row>7</xdr:row>
      <xdr:rowOff>104775</xdr:rowOff>
    </xdr:to>
    <xdr:sp macro="" textlink="">
      <xdr:nvSpPr>
        <xdr:cNvPr id="5" name="Tekstballon: rechthoek 4">
          <a:extLst>
            <a:ext uri="{FF2B5EF4-FFF2-40B4-BE49-F238E27FC236}">
              <a16:creationId xmlns:a16="http://schemas.microsoft.com/office/drawing/2014/main" id="{3E06FA47-7B2F-4136-87BD-88622B985691}"/>
            </a:ext>
          </a:extLst>
        </xdr:cNvPr>
        <xdr:cNvSpPr/>
      </xdr:nvSpPr>
      <xdr:spPr>
        <a:xfrm>
          <a:off x="4638675" y="1314449"/>
          <a:ext cx="1704975" cy="619126"/>
        </a:xfrm>
        <a:prstGeom prst="wedgeRectCallout">
          <a:avLst>
            <a:gd name="adj1" fmla="val 97661"/>
            <a:gd name="adj2" fmla="val -5121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entrez A, B et C et la consommation est calculée</a:t>
          </a:r>
        </a:p>
      </xdr:txBody>
    </xdr:sp>
    <xdr:clientData/>
  </xdr:twoCellAnchor>
  <xdr:twoCellAnchor>
    <xdr:from>
      <xdr:col>14</xdr:col>
      <xdr:colOff>431800</xdr:colOff>
      <xdr:row>1</xdr:row>
      <xdr:rowOff>228600</xdr:rowOff>
    </xdr:from>
    <xdr:to>
      <xdr:col>16</xdr:col>
      <xdr:colOff>514350</xdr:colOff>
      <xdr:row>4</xdr:row>
      <xdr:rowOff>12700</xdr:rowOff>
    </xdr:to>
    <xdr:sp macro="" textlink="">
      <xdr:nvSpPr>
        <xdr:cNvPr id="6" name="Tekstballon: rechthoek 5">
          <a:extLst>
            <a:ext uri="{FF2B5EF4-FFF2-40B4-BE49-F238E27FC236}">
              <a16:creationId xmlns:a16="http://schemas.microsoft.com/office/drawing/2014/main" id="{44E2CDD0-EA98-4E55-AC45-0738FEB42AB5}"/>
            </a:ext>
          </a:extLst>
        </xdr:cNvPr>
        <xdr:cNvSpPr/>
      </xdr:nvSpPr>
      <xdr:spPr>
        <a:xfrm>
          <a:off x="10680700" y="482600"/>
          <a:ext cx="2139950" cy="546100"/>
        </a:xfrm>
        <a:prstGeom prst="wedgeRectCallout">
          <a:avLst>
            <a:gd name="adj1" fmla="val -36145"/>
            <a:gd name="adj2" fmla="val 439516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Sélectionnez le carburant. Le facteur d'émission apparaît automatiquement</a:t>
          </a:r>
        </a:p>
        <a:p>
          <a:pPr marL="0" indent="0" algn="ctr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139701</xdr:colOff>
      <xdr:row>16</xdr:row>
      <xdr:rowOff>215900</xdr:rowOff>
    </xdr:from>
    <xdr:to>
      <xdr:col>19</xdr:col>
      <xdr:colOff>638176</xdr:colOff>
      <xdr:row>21</xdr:row>
      <xdr:rowOff>219075</xdr:rowOff>
    </xdr:to>
    <xdr:sp macro="" textlink="">
      <xdr:nvSpPr>
        <xdr:cNvPr id="7" name="Tekstballon: rechthoek 6">
          <a:extLst>
            <a:ext uri="{FF2B5EF4-FFF2-40B4-BE49-F238E27FC236}">
              <a16:creationId xmlns:a16="http://schemas.microsoft.com/office/drawing/2014/main" id="{075D5798-1E44-49DB-8A31-E4F54F0EC775}"/>
            </a:ext>
          </a:extLst>
        </xdr:cNvPr>
        <xdr:cNvSpPr/>
      </xdr:nvSpPr>
      <xdr:spPr>
        <a:xfrm>
          <a:off x="9912351" y="4283075"/>
          <a:ext cx="3041650" cy="1384300"/>
        </a:xfrm>
        <a:prstGeom prst="wedgeRectCallout">
          <a:avLst>
            <a:gd name="adj1" fmla="val -38246"/>
            <a:gd name="adj2" fmla="val -1202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* Si vous choisissez "chargé" comme type dans la colonne E, le champ "kilomètres à vide" est grisé car il n'est pas nécessaire. * Si vous sélectionnez "vide" comme type dans la colonne E, les champs "kilomètres chargés", "tonnes transportées" et "tonnes x km" sont grisés car ils ne sont plus pertinents. </a:t>
          </a:r>
        </a:p>
      </xdr:txBody>
    </xdr:sp>
    <xdr:clientData/>
  </xdr:twoCellAnchor>
  <xdr:twoCellAnchor>
    <xdr:from>
      <xdr:col>19</xdr:col>
      <xdr:colOff>142875</xdr:colOff>
      <xdr:row>2</xdr:row>
      <xdr:rowOff>190500</xdr:rowOff>
    </xdr:from>
    <xdr:to>
      <xdr:col>21</xdr:col>
      <xdr:colOff>266700</xdr:colOff>
      <xdr:row>5</xdr:row>
      <xdr:rowOff>60198</xdr:rowOff>
    </xdr:to>
    <xdr:sp macro="" textlink="">
      <xdr:nvSpPr>
        <xdr:cNvPr id="8" name="Tekstballon: rechthoek 7">
          <a:extLst>
            <a:ext uri="{FF2B5EF4-FFF2-40B4-BE49-F238E27FC236}">
              <a16:creationId xmlns:a16="http://schemas.microsoft.com/office/drawing/2014/main" id="{607B51C4-D9AD-4BB6-8C89-740112BDF174}"/>
            </a:ext>
          </a:extLst>
        </xdr:cNvPr>
        <xdr:cNvSpPr/>
      </xdr:nvSpPr>
      <xdr:spPr>
        <a:xfrm>
          <a:off x="12458700" y="685800"/>
          <a:ext cx="1819275" cy="612648"/>
        </a:xfrm>
        <a:prstGeom prst="wedgeRectCallout">
          <a:avLst>
            <a:gd name="adj1" fmla="val 43925"/>
            <a:gd name="adj2" fmla="val 101368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Ne rien remplir, calculs automatiques en fonction de 'chargé' ou 'vide'.</a:t>
          </a:r>
        </a:p>
      </xdr:txBody>
    </xdr:sp>
    <xdr:clientData/>
  </xdr:twoCellAnchor>
  <xdr:twoCellAnchor>
    <xdr:from>
      <xdr:col>19</xdr:col>
      <xdr:colOff>727075</xdr:colOff>
      <xdr:row>13</xdr:row>
      <xdr:rowOff>177800</xdr:rowOff>
    </xdr:from>
    <xdr:to>
      <xdr:col>20</xdr:col>
      <xdr:colOff>714375</xdr:colOff>
      <xdr:row>15</xdr:row>
      <xdr:rowOff>257175</xdr:rowOff>
    </xdr:to>
    <xdr:sp macro="" textlink="">
      <xdr:nvSpPr>
        <xdr:cNvPr id="9" name="Tekstballon: rechthoek 8">
          <a:extLst>
            <a:ext uri="{FF2B5EF4-FFF2-40B4-BE49-F238E27FC236}">
              <a16:creationId xmlns:a16="http://schemas.microsoft.com/office/drawing/2014/main" id="{1F7B3920-1292-4991-AB9C-BBA210DE1F81}"/>
            </a:ext>
          </a:extLst>
        </xdr:cNvPr>
        <xdr:cNvSpPr/>
      </xdr:nvSpPr>
      <xdr:spPr>
        <a:xfrm>
          <a:off x="13042900" y="3416300"/>
          <a:ext cx="835025" cy="631825"/>
        </a:xfrm>
        <a:prstGeom prst="wedgeRectCallout">
          <a:avLst>
            <a:gd name="adj1" fmla="val -4482"/>
            <a:gd name="adj2" fmla="val -95793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litres x facteur d'émission</a:t>
          </a:r>
        </a:p>
      </xdr:txBody>
    </xdr:sp>
    <xdr:clientData/>
  </xdr:twoCellAnchor>
  <xdr:twoCellAnchor>
    <xdr:from>
      <xdr:col>20</xdr:col>
      <xdr:colOff>628650</xdr:colOff>
      <xdr:row>15</xdr:row>
      <xdr:rowOff>200025</xdr:rowOff>
    </xdr:from>
    <xdr:to>
      <xdr:col>21</xdr:col>
      <xdr:colOff>781050</xdr:colOff>
      <xdr:row>18</xdr:row>
      <xdr:rowOff>190500</xdr:rowOff>
    </xdr:to>
    <xdr:sp macro="" textlink="">
      <xdr:nvSpPr>
        <xdr:cNvPr id="10" name="Tekstballon: rechthoek 9">
          <a:extLst>
            <a:ext uri="{FF2B5EF4-FFF2-40B4-BE49-F238E27FC236}">
              <a16:creationId xmlns:a16="http://schemas.microsoft.com/office/drawing/2014/main" id="{28F87422-A5EC-471A-8CF2-D7123DE8E3D9}"/>
            </a:ext>
          </a:extLst>
        </xdr:cNvPr>
        <xdr:cNvSpPr/>
      </xdr:nvSpPr>
      <xdr:spPr>
        <a:xfrm>
          <a:off x="13792200" y="3990975"/>
          <a:ext cx="1000125" cy="819150"/>
        </a:xfrm>
        <a:prstGeom prst="wedgeRectCallout">
          <a:avLst>
            <a:gd name="adj1" fmla="val -11429"/>
            <a:gd name="adj2" fmla="val -129760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kg de CO</a:t>
          </a:r>
          <a:r>
            <a:rPr lang="nl-NL" sz="1100" baseline="-25000">
              <a:solidFill>
                <a:schemeClr val="lt1"/>
              </a:solidFill>
              <a:latin typeface="+mn-lt"/>
              <a:ea typeface="+mn-ea"/>
              <a:cs typeface="+mn-cs"/>
            </a:rPr>
            <a:t>2</a:t>
          </a:r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 divisé par les tonnes transportées</a:t>
          </a:r>
        </a:p>
      </xdr:txBody>
    </xdr:sp>
    <xdr:clientData/>
  </xdr:twoCellAnchor>
  <xdr:twoCellAnchor>
    <xdr:from>
      <xdr:col>21</xdr:col>
      <xdr:colOff>381001</xdr:colOff>
      <xdr:row>20</xdr:row>
      <xdr:rowOff>114300</xdr:rowOff>
    </xdr:from>
    <xdr:to>
      <xdr:col>22</xdr:col>
      <xdr:colOff>333375</xdr:colOff>
      <xdr:row>23</xdr:row>
      <xdr:rowOff>190500</xdr:rowOff>
    </xdr:to>
    <xdr:sp macro="" textlink="">
      <xdr:nvSpPr>
        <xdr:cNvPr id="11" name="Tekstballon: rechthoek 10">
          <a:extLst>
            <a:ext uri="{FF2B5EF4-FFF2-40B4-BE49-F238E27FC236}">
              <a16:creationId xmlns:a16="http://schemas.microsoft.com/office/drawing/2014/main" id="{C38CE3CC-63C7-4234-8C6D-0F6EBA47AEFC}"/>
            </a:ext>
          </a:extLst>
        </xdr:cNvPr>
        <xdr:cNvSpPr/>
      </xdr:nvSpPr>
      <xdr:spPr>
        <a:xfrm>
          <a:off x="14392276" y="5286375"/>
          <a:ext cx="800099" cy="904875"/>
        </a:xfrm>
        <a:prstGeom prst="wedgeRectCallout">
          <a:avLst>
            <a:gd name="adj1" fmla="val 34409"/>
            <a:gd name="adj2" fmla="val -224277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Kg de CO</a:t>
          </a:r>
          <a:r>
            <a:rPr lang="nl-NL" sz="1100" baseline="-25000">
              <a:solidFill>
                <a:schemeClr val="lt1"/>
              </a:solidFill>
              <a:latin typeface="+mn-lt"/>
              <a:ea typeface="+mn-ea"/>
              <a:cs typeface="+mn-cs"/>
            </a:rPr>
            <a:t>2</a:t>
          </a:r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 divisé par tonne-kilomètre</a:t>
          </a:r>
        </a:p>
      </xdr:txBody>
    </xdr:sp>
    <xdr:clientData/>
  </xdr:twoCellAnchor>
  <xdr:twoCellAnchor>
    <xdr:from>
      <xdr:col>7</xdr:col>
      <xdr:colOff>152401</xdr:colOff>
      <xdr:row>16</xdr:row>
      <xdr:rowOff>238123</xdr:rowOff>
    </xdr:from>
    <xdr:to>
      <xdr:col>9</xdr:col>
      <xdr:colOff>800100</xdr:colOff>
      <xdr:row>20</xdr:row>
      <xdr:rowOff>85724</xdr:rowOff>
    </xdr:to>
    <xdr:sp macro="" textlink="">
      <xdr:nvSpPr>
        <xdr:cNvPr id="12" name="Tekstballon: rechthoek 11">
          <a:extLst>
            <a:ext uri="{FF2B5EF4-FFF2-40B4-BE49-F238E27FC236}">
              <a16:creationId xmlns:a16="http://schemas.microsoft.com/office/drawing/2014/main" id="{45F7F6F9-C8A7-4FB1-936B-6277A0D5FD19}"/>
            </a:ext>
          </a:extLst>
        </xdr:cNvPr>
        <xdr:cNvSpPr/>
      </xdr:nvSpPr>
      <xdr:spPr>
        <a:xfrm>
          <a:off x="5857876" y="4305298"/>
          <a:ext cx="1676399" cy="952501"/>
        </a:xfrm>
        <a:prstGeom prst="wedgeRectCallout">
          <a:avLst>
            <a:gd name="adj1" fmla="val -19340"/>
            <a:gd name="adj2" fmla="val -183064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Le champ 'Contenu bunkers au départ' est automatiquement rempli par 'Contenu bunkers au fin'.</a:t>
          </a:r>
        </a:p>
      </xdr:txBody>
    </xdr:sp>
    <xdr:clientData/>
  </xdr:twoCellAnchor>
  <xdr:twoCellAnchor>
    <xdr:from>
      <xdr:col>11</xdr:col>
      <xdr:colOff>209550</xdr:colOff>
      <xdr:row>16</xdr:row>
      <xdr:rowOff>238124</xdr:rowOff>
    </xdr:from>
    <xdr:to>
      <xdr:col>16</xdr:col>
      <xdr:colOff>38100</xdr:colOff>
      <xdr:row>17</xdr:row>
      <xdr:rowOff>276224</xdr:rowOff>
    </xdr:to>
    <xdr:sp macro="" textlink="">
      <xdr:nvSpPr>
        <xdr:cNvPr id="13" name="Tekstballon: rechthoek 12">
          <a:extLst>
            <a:ext uri="{FF2B5EF4-FFF2-40B4-BE49-F238E27FC236}">
              <a16:creationId xmlns:a16="http://schemas.microsoft.com/office/drawing/2014/main" id="{63D471CA-916B-422A-A862-C6B3CDF60A5A}"/>
            </a:ext>
          </a:extLst>
        </xdr:cNvPr>
        <xdr:cNvSpPr/>
      </xdr:nvSpPr>
      <xdr:spPr>
        <a:xfrm>
          <a:off x="7972425" y="4305299"/>
          <a:ext cx="1838325" cy="314325"/>
        </a:xfrm>
        <a:prstGeom prst="wedgeRectCallout">
          <a:avLst>
            <a:gd name="adj1" fmla="val 29567"/>
            <a:gd name="adj2" fmla="val -386041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calcul automatique</a:t>
          </a:r>
        </a:p>
      </xdr:txBody>
    </xdr:sp>
    <xdr:clientData/>
  </xdr:twoCellAnchor>
  <xdr:twoCellAnchor>
    <xdr:from>
      <xdr:col>6</xdr:col>
      <xdr:colOff>381000</xdr:colOff>
      <xdr:row>13</xdr:row>
      <xdr:rowOff>133350</xdr:rowOff>
    </xdr:from>
    <xdr:to>
      <xdr:col>6</xdr:col>
      <xdr:colOff>1123950</xdr:colOff>
      <xdr:row>14</xdr:row>
      <xdr:rowOff>123825</xdr:rowOff>
    </xdr:to>
    <xdr:sp macro="" textlink="">
      <xdr:nvSpPr>
        <xdr:cNvPr id="14" name="Tekstballon: rechthoek 13">
          <a:extLst>
            <a:ext uri="{FF2B5EF4-FFF2-40B4-BE49-F238E27FC236}">
              <a16:creationId xmlns:a16="http://schemas.microsoft.com/office/drawing/2014/main" id="{A133CAF5-37DA-4C21-905C-CD61EB48880E}"/>
            </a:ext>
          </a:extLst>
        </xdr:cNvPr>
        <xdr:cNvSpPr/>
      </xdr:nvSpPr>
      <xdr:spPr>
        <a:xfrm>
          <a:off x="4705350" y="3371850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remplir</a:t>
          </a:r>
        </a:p>
      </xdr:txBody>
    </xdr:sp>
    <xdr:clientData/>
  </xdr:twoCellAnchor>
  <xdr:twoCellAnchor>
    <xdr:from>
      <xdr:col>11</xdr:col>
      <xdr:colOff>266700</xdr:colOff>
      <xdr:row>13</xdr:row>
      <xdr:rowOff>133350</xdr:rowOff>
    </xdr:from>
    <xdr:to>
      <xdr:col>12</xdr:col>
      <xdr:colOff>495300</xdr:colOff>
      <xdr:row>14</xdr:row>
      <xdr:rowOff>123825</xdr:rowOff>
    </xdr:to>
    <xdr:sp macro="" textlink="">
      <xdr:nvSpPr>
        <xdr:cNvPr id="15" name="Tekstballon: rechthoek 14">
          <a:extLst>
            <a:ext uri="{FF2B5EF4-FFF2-40B4-BE49-F238E27FC236}">
              <a16:creationId xmlns:a16="http://schemas.microsoft.com/office/drawing/2014/main" id="{E66F5D8F-2424-417B-8E47-9C2F91992769}"/>
            </a:ext>
          </a:extLst>
        </xdr:cNvPr>
        <xdr:cNvSpPr/>
      </xdr:nvSpPr>
      <xdr:spPr>
        <a:xfrm>
          <a:off x="8029575" y="3371850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remplir</a:t>
          </a:r>
        </a:p>
      </xdr:txBody>
    </xdr:sp>
    <xdr:clientData/>
  </xdr:twoCellAnchor>
  <xdr:twoCellAnchor>
    <xdr:from>
      <xdr:col>9</xdr:col>
      <xdr:colOff>257175</xdr:colOff>
      <xdr:row>13</xdr:row>
      <xdr:rowOff>133350</xdr:rowOff>
    </xdr:from>
    <xdr:to>
      <xdr:col>10</xdr:col>
      <xdr:colOff>85725</xdr:colOff>
      <xdr:row>14</xdr:row>
      <xdr:rowOff>123825</xdr:rowOff>
    </xdr:to>
    <xdr:sp macro="" textlink="">
      <xdr:nvSpPr>
        <xdr:cNvPr id="16" name="Tekstballon: rechthoek 15">
          <a:extLst>
            <a:ext uri="{FF2B5EF4-FFF2-40B4-BE49-F238E27FC236}">
              <a16:creationId xmlns:a16="http://schemas.microsoft.com/office/drawing/2014/main" id="{4F8AA470-4ED9-4DAD-B207-409A13E942F2}"/>
            </a:ext>
          </a:extLst>
        </xdr:cNvPr>
        <xdr:cNvSpPr/>
      </xdr:nvSpPr>
      <xdr:spPr>
        <a:xfrm>
          <a:off x="6991350" y="3371850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remplir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A657-787B-485D-859C-80314D58FDD4}">
  <sheetPr codeName="Blad2">
    <pageSetUpPr fitToPage="1"/>
  </sheetPr>
  <dimension ref="A1:BA174"/>
  <sheetViews>
    <sheetView showZeros="0" tabSelected="1" zoomScaleNormal="100" zoomScaleSheetLayoutView="100" workbookViewId="0">
      <selection activeCell="E4" sqref="E4:G4"/>
    </sheetView>
  </sheetViews>
  <sheetFormatPr defaultColWidth="9.140625" defaultRowHeight="12.75" x14ac:dyDescent="0.2"/>
  <cols>
    <col min="1" max="1" width="6.28515625" style="3" customWidth="1"/>
    <col min="2" max="2" width="6.28515625" style="6" customWidth="1"/>
    <col min="3" max="3" width="9.140625" style="5" customWidth="1"/>
    <col min="4" max="4" width="1.7109375" style="5" customWidth="1"/>
    <col min="5" max="7" width="20.7109375" style="5" customWidth="1"/>
    <col min="8" max="8" width="13.7109375" style="5" customWidth="1"/>
    <col min="9" max="9" width="1.7109375" style="5" customWidth="1"/>
    <col min="10" max="10" width="13.7109375" style="5" customWidth="1"/>
    <col min="11" max="11" width="1.7109375" style="5" customWidth="1"/>
    <col min="12" max="13" width="7.7109375" style="5" customWidth="1"/>
    <col min="14" max="16" width="14.7109375" style="5" customWidth="1"/>
    <col min="17" max="22" width="12.7109375" style="5" customWidth="1"/>
    <col min="23" max="23" width="12.7109375" style="6" customWidth="1"/>
    <col min="24" max="25" width="11.7109375" style="87" hidden="1" customWidth="1"/>
    <col min="26" max="29" width="15.7109375" style="87" hidden="1" customWidth="1"/>
    <col min="30" max="30" width="0" style="87" hidden="1" customWidth="1"/>
    <col min="31" max="32" width="0" style="92" hidden="1" customWidth="1"/>
    <col min="33" max="33" width="0" style="6" hidden="1" customWidth="1"/>
    <col min="34" max="35" width="9.42578125" style="92" hidden="1" customWidth="1"/>
    <col min="36" max="40" width="0" style="92" hidden="1" customWidth="1"/>
    <col min="41" max="45" width="9.140625" style="92"/>
    <col min="46" max="53" width="9.140625" style="98"/>
    <col min="54" max="16384" width="9.140625" style="6"/>
  </cols>
  <sheetData>
    <row r="1" spans="1:53" ht="20.100000000000001" customHeight="1" x14ac:dyDescent="0.2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/>
      <c r="O1" s="4"/>
      <c r="P1" s="4"/>
      <c r="Q1" s="4"/>
      <c r="R1" s="4"/>
      <c r="S1" s="4"/>
      <c r="T1" s="4"/>
      <c r="U1" s="4"/>
      <c r="V1" s="4"/>
      <c r="W1" s="3"/>
    </row>
    <row r="2" spans="1:53" ht="20.100000000000001" customHeight="1" x14ac:dyDescent="0.2">
      <c r="B2" s="222" t="s">
        <v>29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97"/>
      <c r="P2" s="97"/>
      <c r="Q2" s="4"/>
      <c r="R2" s="4"/>
      <c r="S2" s="4"/>
      <c r="T2" s="4"/>
      <c r="U2" s="4"/>
      <c r="V2" s="4"/>
      <c r="W2" s="3"/>
    </row>
    <row r="3" spans="1:53" ht="20.100000000000001" customHeight="1" x14ac:dyDescent="0.2">
      <c r="B3" s="229"/>
      <c r="C3" s="229"/>
      <c r="D3" s="229"/>
      <c r="E3" s="229"/>
      <c r="F3" s="229"/>
      <c r="G3" s="229"/>
      <c r="H3" s="229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</row>
    <row r="4" spans="1:53" s="7" customFormat="1" ht="20.100000000000001" customHeight="1" x14ac:dyDescent="0.2">
      <c r="A4" s="2"/>
      <c r="B4" s="233" t="s">
        <v>30</v>
      </c>
      <c r="C4" s="233" t="s">
        <v>2</v>
      </c>
      <c r="D4" s="15" t="s">
        <v>1</v>
      </c>
      <c r="E4" s="223"/>
      <c r="F4" s="223"/>
      <c r="G4" s="223"/>
      <c r="H4" s="16" t="s">
        <v>12</v>
      </c>
      <c r="I4" s="10" t="s">
        <v>1</v>
      </c>
      <c r="J4" s="241"/>
      <c r="K4" s="241"/>
      <c r="L4" s="241"/>
      <c r="M4" s="241"/>
      <c r="N4" s="241"/>
      <c r="O4" s="4"/>
      <c r="P4" s="2"/>
      <c r="Q4" s="2"/>
      <c r="R4" s="1"/>
      <c r="S4" s="1"/>
      <c r="T4" s="1"/>
      <c r="U4" s="2"/>
      <c r="V4" s="1"/>
      <c r="W4" s="2"/>
      <c r="X4" s="88"/>
      <c r="Y4" s="88"/>
      <c r="Z4" s="88"/>
      <c r="AA4" s="88"/>
      <c r="AB4" s="88"/>
      <c r="AC4" s="88"/>
      <c r="AD4" s="88"/>
      <c r="AE4" s="93"/>
      <c r="AF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115"/>
      <c r="AU4" s="115"/>
      <c r="AV4" s="115"/>
      <c r="AW4" s="115"/>
      <c r="AX4" s="115"/>
      <c r="AY4" s="115"/>
      <c r="AZ4" s="115"/>
      <c r="BA4" s="115"/>
    </row>
    <row r="5" spans="1:53" s="7" customFormat="1" ht="20.100000000000001" customHeight="1" x14ac:dyDescent="0.2">
      <c r="A5" s="2"/>
      <c r="B5" s="234" t="s">
        <v>31</v>
      </c>
      <c r="C5" s="234" t="s">
        <v>11</v>
      </c>
      <c r="D5" s="15" t="s">
        <v>1</v>
      </c>
      <c r="E5" s="235"/>
      <c r="F5" s="235"/>
      <c r="G5" s="235"/>
      <c r="I5" s="10" t="s">
        <v>0</v>
      </c>
      <c r="J5" s="4"/>
      <c r="K5" s="4"/>
      <c r="L5" s="4"/>
      <c r="M5" s="4"/>
      <c r="N5" s="4"/>
      <c r="O5" s="4"/>
      <c r="P5" s="11"/>
      <c r="Q5" s="2"/>
      <c r="R5" s="81"/>
      <c r="S5" s="1"/>
      <c r="T5" s="1"/>
      <c r="U5" s="1"/>
      <c r="V5" s="1"/>
      <c r="W5" s="2"/>
      <c r="X5" s="88"/>
      <c r="Y5" s="88"/>
      <c r="Z5" s="88"/>
      <c r="AA5" s="88"/>
      <c r="AB5" s="88"/>
      <c r="AC5" s="88"/>
      <c r="AD5" s="88"/>
      <c r="AE5" s="93"/>
      <c r="AF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115"/>
      <c r="AU5" s="115"/>
      <c r="AV5" s="115"/>
      <c r="AW5" s="115"/>
      <c r="AX5" s="115"/>
      <c r="AY5" s="115"/>
      <c r="AZ5" s="115"/>
      <c r="BA5" s="115"/>
    </row>
    <row r="6" spans="1:53" s="7" customFormat="1" ht="20.100000000000001" customHeight="1" thickBot="1" x14ac:dyDescent="0.25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88"/>
      <c r="Y6" s="88"/>
      <c r="Z6" s="88"/>
      <c r="AA6" s="88"/>
      <c r="AB6" s="88"/>
      <c r="AC6" s="88"/>
      <c r="AD6" s="88"/>
      <c r="AE6" s="93"/>
      <c r="AF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115"/>
      <c r="AU6" s="115"/>
      <c r="AV6" s="115"/>
      <c r="AW6" s="115"/>
      <c r="AX6" s="115"/>
      <c r="AY6" s="115"/>
      <c r="AZ6" s="115"/>
      <c r="BA6" s="115"/>
    </row>
    <row r="7" spans="1:53" s="9" customFormat="1" ht="27" customHeight="1" x14ac:dyDescent="0.2">
      <c r="A7" s="13"/>
      <c r="C7" s="10"/>
      <c r="D7" s="10"/>
      <c r="E7" s="230" t="s">
        <v>33</v>
      </c>
      <c r="F7" s="231"/>
      <c r="G7" s="232"/>
      <c r="H7" s="230" t="s">
        <v>34</v>
      </c>
      <c r="I7" s="231"/>
      <c r="J7" s="231"/>
      <c r="K7" s="231"/>
      <c r="L7" s="231"/>
      <c r="M7" s="231"/>
      <c r="N7" s="232"/>
      <c r="O7" s="230" t="s">
        <v>84</v>
      </c>
      <c r="P7" s="231"/>
      <c r="Q7" s="230" t="s">
        <v>35</v>
      </c>
      <c r="R7" s="231"/>
      <c r="S7" s="231"/>
      <c r="T7" s="231"/>
      <c r="U7" s="230" t="s">
        <v>36</v>
      </c>
      <c r="V7" s="231"/>
      <c r="W7" s="232"/>
      <c r="X7" s="89"/>
      <c r="Y7" s="89"/>
      <c r="Z7" s="89"/>
      <c r="AA7" s="89"/>
      <c r="AB7" s="89"/>
      <c r="AC7" s="89"/>
      <c r="AD7" s="89"/>
      <c r="AE7" s="94"/>
      <c r="AF7" s="94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115"/>
      <c r="AU7" s="115"/>
      <c r="AV7" s="115"/>
      <c r="AW7" s="116"/>
      <c r="AX7" s="116"/>
      <c r="AY7" s="116"/>
      <c r="AZ7" s="116"/>
      <c r="BA7" s="116"/>
    </row>
    <row r="8" spans="1:53" s="8" customFormat="1" ht="15" customHeight="1" x14ac:dyDescent="0.2">
      <c r="A8" s="1"/>
      <c r="B8" s="17"/>
      <c r="C8" s="17"/>
      <c r="D8" s="17"/>
      <c r="E8" s="199" t="s">
        <v>28</v>
      </c>
      <c r="F8" s="202" t="s">
        <v>37</v>
      </c>
      <c r="G8" s="205" t="s">
        <v>38</v>
      </c>
      <c r="H8" s="245" t="s">
        <v>3</v>
      </c>
      <c r="I8" s="238"/>
      <c r="J8" s="237" t="s">
        <v>4</v>
      </c>
      <c r="K8" s="238"/>
      <c r="L8" s="237" t="s">
        <v>5</v>
      </c>
      <c r="M8" s="238"/>
      <c r="N8" s="77" t="s">
        <v>47</v>
      </c>
      <c r="O8" s="126"/>
      <c r="P8" s="126"/>
      <c r="Q8" s="78"/>
      <c r="R8" s="79" t="s">
        <v>9</v>
      </c>
      <c r="S8" s="79" t="s">
        <v>10</v>
      </c>
      <c r="T8" s="83" t="s">
        <v>15</v>
      </c>
      <c r="U8" s="75" t="s">
        <v>0</v>
      </c>
      <c r="V8" s="106" t="s">
        <v>55</v>
      </c>
      <c r="W8" s="101" t="s">
        <v>58</v>
      </c>
      <c r="X8" s="88"/>
      <c r="Y8" s="88"/>
      <c r="Z8" s="88"/>
      <c r="AA8" s="88"/>
      <c r="AB8" s="88"/>
      <c r="AC8" s="88"/>
      <c r="AD8" s="88"/>
      <c r="AE8" s="88"/>
      <c r="AF8" s="88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115"/>
      <c r="AU8" s="115"/>
      <c r="AV8" s="115"/>
      <c r="AW8" s="117"/>
      <c r="AX8" s="117"/>
      <c r="AY8" s="117"/>
      <c r="AZ8" s="117"/>
      <c r="BA8" s="117"/>
    </row>
    <row r="9" spans="1:53" s="8" customFormat="1" ht="15" customHeight="1" x14ac:dyDescent="0.2">
      <c r="A9" s="1"/>
      <c r="B9" s="17"/>
      <c r="C9" s="17"/>
      <c r="D9" s="17"/>
      <c r="E9" s="200"/>
      <c r="F9" s="203"/>
      <c r="G9" s="206"/>
      <c r="H9" s="193" t="s">
        <v>40</v>
      </c>
      <c r="I9" s="194"/>
      <c r="J9" s="195" t="s">
        <v>46</v>
      </c>
      <c r="K9" s="194"/>
      <c r="L9" s="195" t="s">
        <v>40</v>
      </c>
      <c r="M9" s="194"/>
      <c r="N9" s="99"/>
      <c r="O9" s="127"/>
      <c r="P9" s="132" t="s">
        <v>85</v>
      </c>
      <c r="Q9" s="102"/>
      <c r="R9" s="103" t="s">
        <v>0</v>
      </c>
      <c r="S9" s="103"/>
      <c r="T9" s="104" t="s">
        <v>53</v>
      </c>
      <c r="U9" s="105" t="s">
        <v>55</v>
      </c>
      <c r="V9" s="106" t="s">
        <v>57</v>
      </c>
      <c r="W9" s="107" t="s">
        <v>59</v>
      </c>
      <c r="X9" s="88"/>
      <c r="Y9" s="88"/>
      <c r="Z9" s="88"/>
      <c r="AA9" s="88"/>
      <c r="AB9" s="88"/>
      <c r="AC9" s="88"/>
      <c r="AD9" s="88"/>
      <c r="AE9" s="88"/>
      <c r="AF9" s="88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115"/>
      <c r="AU9" s="115"/>
      <c r="AV9" s="115"/>
      <c r="AW9" s="117"/>
      <c r="AX9" s="117"/>
      <c r="AY9" s="117"/>
      <c r="AZ9" s="117"/>
      <c r="BA9" s="117"/>
    </row>
    <row r="10" spans="1:53" s="7" customFormat="1" ht="15" x14ac:dyDescent="0.2">
      <c r="A10" s="2"/>
      <c r="B10" s="17"/>
      <c r="C10" s="236"/>
      <c r="D10" s="236"/>
      <c r="E10" s="200"/>
      <c r="F10" s="203"/>
      <c r="G10" s="206"/>
      <c r="H10" s="193" t="s">
        <v>41</v>
      </c>
      <c r="I10" s="194"/>
      <c r="J10" s="195" t="s">
        <v>43</v>
      </c>
      <c r="K10" s="194"/>
      <c r="L10" s="195" t="s">
        <v>41</v>
      </c>
      <c r="M10" s="194"/>
      <c r="N10" s="100" t="s">
        <v>48</v>
      </c>
      <c r="O10" s="128"/>
      <c r="P10" s="132" t="s">
        <v>86</v>
      </c>
      <c r="Q10" s="108" t="s">
        <v>51</v>
      </c>
      <c r="R10" s="103" t="s">
        <v>51</v>
      </c>
      <c r="S10" s="103" t="s">
        <v>53</v>
      </c>
      <c r="T10" s="104" t="s">
        <v>14</v>
      </c>
      <c r="U10" s="105" t="s">
        <v>56</v>
      </c>
      <c r="V10" s="106" t="s">
        <v>61</v>
      </c>
      <c r="W10" s="107" t="s">
        <v>60</v>
      </c>
      <c r="X10" s="88"/>
      <c r="Y10" s="88"/>
      <c r="Z10" s="88"/>
      <c r="AA10" s="88"/>
      <c r="AB10" s="88"/>
      <c r="AC10" s="88"/>
      <c r="AD10" s="88"/>
      <c r="AE10" s="93"/>
      <c r="AF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115"/>
      <c r="AU10" s="115"/>
      <c r="AV10" s="115"/>
      <c r="AW10" s="115"/>
      <c r="AX10" s="115"/>
      <c r="AY10" s="115"/>
      <c r="AZ10" s="115"/>
      <c r="BA10" s="115"/>
    </row>
    <row r="11" spans="1:53" s="19" customFormat="1" ht="15" customHeight="1" thickBot="1" x14ac:dyDescent="0.25">
      <c r="A11" s="18"/>
      <c r="B11" s="17" t="s">
        <v>0</v>
      </c>
      <c r="C11" s="228" t="s">
        <v>0</v>
      </c>
      <c r="D11" s="228"/>
      <c r="E11" s="201"/>
      <c r="F11" s="204"/>
      <c r="G11" s="207"/>
      <c r="H11" s="246" t="s">
        <v>42</v>
      </c>
      <c r="I11" s="240"/>
      <c r="J11" s="239" t="s">
        <v>44</v>
      </c>
      <c r="K11" s="240"/>
      <c r="L11" s="195" t="s">
        <v>45</v>
      </c>
      <c r="M11" s="194"/>
      <c r="N11" s="100" t="s">
        <v>49</v>
      </c>
      <c r="O11" s="128" t="s">
        <v>32</v>
      </c>
      <c r="P11" s="132" t="s">
        <v>87</v>
      </c>
      <c r="Q11" s="108" t="s">
        <v>50</v>
      </c>
      <c r="R11" s="103" t="s">
        <v>52</v>
      </c>
      <c r="S11" s="109" t="s">
        <v>54</v>
      </c>
      <c r="T11" s="104" t="s">
        <v>16</v>
      </c>
      <c r="U11" s="76" t="s">
        <v>6</v>
      </c>
      <c r="V11" s="110" t="s">
        <v>6</v>
      </c>
      <c r="W11" s="107" t="s">
        <v>7</v>
      </c>
      <c r="X11" s="90"/>
      <c r="Y11" s="90"/>
      <c r="Z11" s="90"/>
      <c r="AA11" s="90"/>
      <c r="AB11" s="90"/>
      <c r="AC11" s="90"/>
      <c r="AD11" s="90"/>
      <c r="AE11" s="95"/>
      <c r="AF11" s="95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115"/>
      <c r="AU11" s="115"/>
      <c r="AV11" s="115"/>
      <c r="AW11" s="118"/>
      <c r="AX11" s="118"/>
      <c r="AY11" s="118"/>
      <c r="AZ11" s="118"/>
      <c r="BA11" s="118"/>
    </row>
    <row r="12" spans="1:53" s="67" customFormat="1" ht="29.25" customHeight="1" thickBot="1" x14ac:dyDescent="0.25">
      <c r="B12" s="134" t="s">
        <v>8</v>
      </c>
      <c r="C12" s="197" t="s">
        <v>39</v>
      </c>
      <c r="D12" s="198"/>
      <c r="E12" s="71" t="s">
        <v>63</v>
      </c>
      <c r="F12" s="74" t="s">
        <v>88</v>
      </c>
      <c r="G12" s="69" t="s">
        <v>62</v>
      </c>
      <c r="H12" s="216" t="s">
        <v>88</v>
      </c>
      <c r="I12" s="217"/>
      <c r="J12" s="218" t="s">
        <v>62</v>
      </c>
      <c r="K12" s="219"/>
      <c r="L12" s="218" t="s">
        <v>62</v>
      </c>
      <c r="M12" s="219"/>
      <c r="N12" s="70" t="s">
        <v>64</v>
      </c>
      <c r="O12" s="129"/>
      <c r="P12" s="129"/>
      <c r="Q12" s="72" t="s">
        <v>62</v>
      </c>
      <c r="R12" s="73" t="s">
        <v>62</v>
      </c>
      <c r="S12" s="73" t="s">
        <v>62</v>
      </c>
      <c r="T12" s="82" t="s">
        <v>64</v>
      </c>
      <c r="U12" s="213" t="s">
        <v>64</v>
      </c>
      <c r="V12" s="214"/>
      <c r="W12" s="215"/>
      <c r="X12" s="91" t="s">
        <v>19</v>
      </c>
      <c r="Y12" s="91" t="s">
        <v>20</v>
      </c>
      <c r="Z12" s="91" t="s">
        <v>21</v>
      </c>
      <c r="AA12" s="91" t="s">
        <v>22</v>
      </c>
      <c r="AB12" s="91" t="s">
        <v>23</v>
      </c>
      <c r="AC12" s="91" t="s">
        <v>24</v>
      </c>
      <c r="AD12" s="91" t="s">
        <v>25</v>
      </c>
      <c r="AE12" s="96"/>
      <c r="AF12" s="96"/>
      <c r="AH12" s="122" t="s">
        <v>19</v>
      </c>
      <c r="AI12" s="122" t="s">
        <v>20</v>
      </c>
      <c r="AJ12" s="122" t="s">
        <v>21</v>
      </c>
      <c r="AK12" s="122" t="s">
        <v>22</v>
      </c>
      <c r="AL12" s="122" t="s">
        <v>23</v>
      </c>
      <c r="AM12" s="122" t="s">
        <v>24</v>
      </c>
      <c r="AN12" s="122" t="s">
        <v>25</v>
      </c>
      <c r="AO12" s="93"/>
      <c r="AP12" s="93"/>
      <c r="AQ12" s="93"/>
      <c r="AR12" s="93"/>
      <c r="AS12" s="93"/>
      <c r="AT12" s="115"/>
      <c r="AU12" s="115"/>
      <c r="AV12" s="115"/>
      <c r="AW12" s="119"/>
      <c r="AX12" s="119"/>
      <c r="AY12" s="119"/>
      <c r="AZ12" s="119"/>
      <c r="BA12" s="119"/>
    </row>
    <row r="13" spans="1:53" s="7" customFormat="1" ht="21.95" customHeight="1" x14ac:dyDescent="0.2">
      <c r="A13" s="2"/>
      <c r="B13" s="30">
        <v>1</v>
      </c>
      <c r="C13" s="224"/>
      <c r="D13" s="225"/>
      <c r="E13" s="21"/>
      <c r="F13" s="24" t="s">
        <v>82</v>
      </c>
      <c r="G13" s="31"/>
      <c r="H13" s="247">
        <v>0</v>
      </c>
      <c r="I13" s="248"/>
      <c r="J13" s="242"/>
      <c r="K13" s="243"/>
      <c r="L13" s="244"/>
      <c r="M13" s="244"/>
      <c r="N13" s="149" t="b">
        <f>IF(L13&gt;0,(H13+J13-L13))</f>
        <v>0</v>
      </c>
      <c r="O13" s="140" t="s">
        <v>97</v>
      </c>
      <c r="P13" s="152">
        <f>VLOOKUP(O13,Carburant!$A$1:$B$9,2,FALSE)</f>
        <v>0</v>
      </c>
      <c r="Q13" s="45"/>
      <c r="R13" s="47"/>
      <c r="S13" s="47"/>
      <c r="T13" s="155">
        <f>R13*S13</f>
        <v>0</v>
      </c>
      <c r="U13" s="156">
        <f>N13*P13</f>
        <v>0</v>
      </c>
      <c r="V13" s="157" t="str">
        <f t="shared" ref="V13:V24" si="0">IFERROR((U13/S13)," ")</f>
        <v xml:space="preserve"> </v>
      </c>
      <c r="W13" s="158" t="str">
        <f t="shared" ref="W13:W24" si="1">IFERROR((U13/T13)*1000, "  ")</f>
        <v xml:space="preserve">  </v>
      </c>
      <c r="X13" s="88" t="b">
        <f t="shared" ref="X13:X152" si="2">_xlfn.ISFORMULA(F13)</f>
        <v>0</v>
      </c>
      <c r="Y13" s="88" t="b">
        <f t="shared" ref="Y13:Y152" si="3">_xlfn.ISFORMULA(H13)</f>
        <v>0</v>
      </c>
      <c r="Z13" s="88" t="b">
        <f>_xlfn.ISFORMULA(N13)</f>
        <v>1</v>
      </c>
      <c r="AA13" s="88" t="b">
        <f>_xlfn.ISFORMULA(T13)</f>
        <v>1</v>
      </c>
      <c r="AB13" s="88" t="b">
        <f>_xlfn.ISFORMULA(U13)</f>
        <v>1</v>
      </c>
      <c r="AC13" s="88" t="b">
        <f>_xlfn.ISFORMULA(V13)</f>
        <v>1</v>
      </c>
      <c r="AD13" s="88" t="b">
        <f>_xlfn.ISFORMULA(W13)</f>
        <v>1</v>
      </c>
      <c r="AE13" s="93"/>
      <c r="AF13" s="93"/>
      <c r="AH13" s="121" t="b">
        <f>_xlfn.ISFORMULA(F13)</f>
        <v>0</v>
      </c>
      <c r="AI13" s="121" t="b">
        <f>_xlfn.ISFORMULA(H13)</f>
        <v>0</v>
      </c>
      <c r="AJ13" s="121" t="b">
        <f>_xlfn.ISFORMULA(N13)</f>
        <v>1</v>
      </c>
      <c r="AK13" s="121" t="b">
        <f>_xlfn.ISFORMULA(T13)</f>
        <v>1</v>
      </c>
      <c r="AL13" s="121" t="b">
        <f>_xlfn.ISFORMULA(U13)</f>
        <v>1</v>
      </c>
      <c r="AM13" s="121" t="b">
        <f>_xlfn.ISFORMULA(V13)</f>
        <v>1</v>
      </c>
      <c r="AN13" s="121" t="b">
        <f>_xlfn.ISFORMULA(W13)</f>
        <v>1</v>
      </c>
      <c r="AO13" s="93"/>
      <c r="AP13" s="93"/>
      <c r="AQ13" s="93"/>
      <c r="AR13" s="93"/>
      <c r="AS13" s="93"/>
      <c r="AT13" s="115"/>
      <c r="AU13" s="115"/>
      <c r="AV13" s="115"/>
      <c r="AW13" s="115"/>
      <c r="AX13" s="115"/>
      <c r="AY13" s="115"/>
      <c r="AZ13" s="115"/>
      <c r="BA13" s="115"/>
    </row>
    <row r="14" spans="1:53" s="7" customFormat="1" ht="21.95" customHeight="1" x14ac:dyDescent="0.2">
      <c r="A14" s="2"/>
      <c r="B14" s="30">
        <v>2</v>
      </c>
      <c r="C14" s="226"/>
      <c r="D14" s="227"/>
      <c r="E14" s="22"/>
      <c r="F14" s="147">
        <f t="shared" ref="F14:F77" si="4">G13</f>
        <v>0</v>
      </c>
      <c r="G14" s="44"/>
      <c r="H14" s="186">
        <f t="shared" ref="H14:H17" si="5">L13</f>
        <v>0</v>
      </c>
      <c r="I14" s="187"/>
      <c r="J14" s="220"/>
      <c r="K14" s="221"/>
      <c r="L14" s="185"/>
      <c r="M14" s="185"/>
      <c r="N14" s="150" t="b">
        <f t="shared" ref="N14:N18" si="6">IF(L14&gt;0,(H14+J14-L14))</f>
        <v>0</v>
      </c>
      <c r="O14" s="141" t="s">
        <v>97</v>
      </c>
      <c r="P14" s="153">
        <f>VLOOKUP(O14,Carburant!$A$1:$B$9,2,FALSE)</f>
        <v>0</v>
      </c>
      <c r="Q14" s="46"/>
      <c r="R14" s="48"/>
      <c r="S14" s="48"/>
      <c r="T14" s="159">
        <f t="shared" ref="T14:T152" si="7">R14*S14</f>
        <v>0</v>
      </c>
      <c r="U14" s="160">
        <f>N13*P13</f>
        <v>0</v>
      </c>
      <c r="V14" s="161" t="str">
        <f t="shared" si="0"/>
        <v xml:space="preserve"> </v>
      </c>
      <c r="W14" s="162" t="str">
        <f t="shared" si="1"/>
        <v xml:space="preserve">  </v>
      </c>
      <c r="X14" s="88" t="b">
        <f t="shared" si="2"/>
        <v>1</v>
      </c>
      <c r="Y14" s="88" t="b">
        <f t="shared" si="3"/>
        <v>1</v>
      </c>
      <c r="Z14" s="88" t="b">
        <f t="shared" ref="Z14:Z152" si="8">_xlfn.ISFORMULA(N14)</f>
        <v>1</v>
      </c>
      <c r="AA14" s="88" t="b">
        <f t="shared" ref="AA14:AA152" si="9">_xlfn.ISFORMULA(T14)</f>
        <v>1</v>
      </c>
      <c r="AB14" s="88" t="b">
        <f t="shared" ref="AB14:AB152" si="10">_xlfn.ISFORMULA(U14)</f>
        <v>1</v>
      </c>
      <c r="AC14" s="88" t="b">
        <f t="shared" ref="AC14:AC152" si="11">_xlfn.ISFORMULA(V14)</f>
        <v>1</v>
      </c>
      <c r="AD14" s="88" t="b">
        <f t="shared" ref="AD14:AD36" si="12">_xlfn.ISFORMULA(W14)</f>
        <v>1</v>
      </c>
      <c r="AE14" s="93"/>
      <c r="AF14" s="93"/>
      <c r="AH14" s="121" t="b">
        <f t="shared" ref="AH14:AH152" si="13">_xlfn.ISFORMULA(F14)</f>
        <v>1</v>
      </c>
      <c r="AI14" s="121" t="b">
        <f t="shared" ref="AI14:AI152" si="14">_xlfn.ISFORMULA(H14)</f>
        <v>1</v>
      </c>
      <c r="AJ14" s="121" t="b">
        <f t="shared" ref="AJ14:AJ152" si="15">_xlfn.ISFORMULA(N14)</f>
        <v>1</v>
      </c>
      <c r="AK14" s="121" t="b">
        <f t="shared" ref="AK14:AK152" si="16">_xlfn.ISFORMULA(T14)</f>
        <v>1</v>
      </c>
      <c r="AL14" s="121" t="b">
        <f t="shared" ref="AL14:AL152" si="17">_xlfn.ISFORMULA(U14)</f>
        <v>1</v>
      </c>
      <c r="AM14" s="121" t="b">
        <f t="shared" ref="AM14:AM152" si="18">_xlfn.ISFORMULA(V14)</f>
        <v>1</v>
      </c>
      <c r="AN14" s="121" t="b">
        <f t="shared" ref="AN14:AN152" si="19">_xlfn.ISFORMULA(W14)</f>
        <v>1</v>
      </c>
      <c r="AO14" s="93"/>
      <c r="AP14" s="93"/>
      <c r="AQ14" s="93"/>
      <c r="AR14" s="93"/>
      <c r="AS14" s="93"/>
      <c r="AT14" s="115"/>
      <c r="AU14" s="115"/>
      <c r="AV14" s="115"/>
      <c r="AW14" s="115"/>
      <c r="AX14" s="115"/>
      <c r="AY14" s="115"/>
      <c r="AZ14" s="115"/>
      <c r="BA14" s="115"/>
    </row>
    <row r="15" spans="1:53" s="7" customFormat="1" ht="21.95" customHeight="1" x14ac:dyDescent="0.2">
      <c r="A15" s="2"/>
      <c r="B15" s="22">
        <v>3</v>
      </c>
      <c r="C15" s="189"/>
      <c r="D15" s="190"/>
      <c r="E15" s="22"/>
      <c r="F15" s="147">
        <f t="shared" si="4"/>
        <v>0</v>
      </c>
      <c r="G15" s="44"/>
      <c r="H15" s="186">
        <f t="shared" si="5"/>
        <v>0</v>
      </c>
      <c r="I15" s="187"/>
      <c r="J15" s="220"/>
      <c r="K15" s="221"/>
      <c r="L15" s="185"/>
      <c r="M15" s="185"/>
      <c r="N15" s="150" t="b">
        <f t="shared" si="6"/>
        <v>0</v>
      </c>
      <c r="O15" s="141" t="s">
        <v>97</v>
      </c>
      <c r="P15" s="153">
        <f>VLOOKUP(O15,Carburant!$A$1:$B$9,2,FALSE)</f>
        <v>0</v>
      </c>
      <c r="Q15" s="46"/>
      <c r="R15" s="48"/>
      <c r="S15" s="48"/>
      <c r="T15" s="159">
        <f t="shared" si="7"/>
        <v>0</v>
      </c>
      <c r="U15" s="160">
        <f t="shared" ref="U15:U78" si="20">N14*P14</f>
        <v>0</v>
      </c>
      <c r="V15" s="161" t="str">
        <f t="shared" si="0"/>
        <v xml:space="preserve"> </v>
      </c>
      <c r="W15" s="162" t="str">
        <f t="shared" si="1"/>
        <v xml:space="preserve">  </v>
      </c>
      <c r="X15" s="88" t="b">
        <f t="shared" si="2"/>
        <v>1</v>
      </c>
      <c r="Y15" s="88" t="b">
        <f t="shared" si="3"/>
        <v>1</v>
      </c>
      <c r="Z15" s="88" t="b">
        <f t="shared" si="8"/>
        <v>1</v>
      </c>
      <c r="AA15" s="88" t="b">
        <f t="shared" si="9"/>
        <v>1</v>
      </c>
      <c r="AB15" s="88" t="b">
        <f t="shared" si="10"/>
        <v>1</v>
      </c>
      <c r="AC15" s="88" t="b">
        <f t="shared" si="11"/>
        <v>1</v>
      </c>
      <c r="AD15" s="88" t="b">
        <f t="shared" si="12"/>
        <v>1</v>
      </c>
      <c r="AE15" s="93"/>
      <c r="AF15" s="93"/>
      <c r="AH15" s="121" t="b">
        <f t="shared" si="13"/>
        <v>1</v>
      </c>
      <c r="AI15" s="121" t="b">
        <f t="shared" si="14"/>
        <v>1</v>
      </c>
      <c r="AJ15" s="121" t="b">
        <f t="shared" si="15"/>
        <v>1</v>
      </c>
      <c r="AK15" s="121" t="b">
        <f t="shared" si="16"/>
        <v>1</v>
      </c>
      <c r="AL15" s="121" t="b">
        <f t="shared" si="17"/>
        <v>1</v>
      </c>
      <c r="AM15" s="121" t="b">
        <f t="shared" si="18"/>
        <v>1</v>
      </c>
      <c r="AN15" s="121" t="b">
        <f t="shared" si="19"/>
        <v>1</v>
      </c>
      <c r="AO15" s="93"/>
      <c r="AP15" s="93"/>
      <c r="AQ15" s="93"/>
      <c r="AR15" s="93"/>
      <c r="AS15" s="93"/>
      <c r="AT15" s="115"/>
      <c r="AU15" s="115"/>
      <c r="AV15" s="115"/>
      <c r="AW15" s="115"/>
      <c r="AX15" s="115"/>
      <c r="AY15" s="115"/>
      <c r="AZ15" s="115"/>
      <c r="BA15" s="115"/>
    </row>
    <row r="16" spans="1:53" s="7" customFormat="1" ht="21.95" customHeight="1" x14ac:dyDescent="0.2">
      <c r="A16" s="2"/>
      <c r="B16" s="22">
        <v>4</v>
      </c>
      <c r="C16" s="189"/>
      <c r="D16" s="190"/>
      <c r="E16" s="22"/>
      <c r="F16" s="147">
        <f t="shared" si="4"/>
        <v>0</v>
      </c>
      <c r="G16" s="44"/>
      <c r="H16" s="186">
        <f t="shared" si="5"/>
        <v>0</v>
      </c>
      <c r="I16" s="187"/>
      <c r="J16" s="220"/>
      <c r="K16" s="221"/>
      <c r="L16" s="185"/>
      <c r="M16" s="185"/>
      <c r="N16" s="150" t="b">
        <f t="shared" si="6"/>
        <v>0</v>
      </c>
      <c r="O16" s="141" t="s">
        <v>97</v>
      </c>
      <c r="P16" s="153">
        <f>VLOOKUP(O16,Carburant!$A$1:$B$9,2,FALSE)</f>
        <v>0</v>
      </c>
      <c r="Q16" s="46"/>
      <c r="R16" s="48"/>
      <c r="S16" s="48"/>
      <c r="T16" s="159">
        <f t="shared" si="7"/>
        <v>0</v>
      </c>
      <c r="U16" s="160">
        <f t="shared" si="20"/>
        <v>0</v>
      </c>
      <c r="V16" s="161" t="str">
        <f t="shared" si="0"/>
        <v xml:space="preserve"> </v>
      </c>
      <c r="W16" s="162" t="str">
        <f t="shared" si="1"/>
        <v xml:space="preserve">  </v>
      </c>
      <c r="X16" s="88" t="b">
        <f t="shared" si="2"/>
        <v>1</v>
      </c>
      <c r="Y16" s="88" t="b">
        <f t="shared" si="3"/>
        <v>1</v>
      </c>
      <c r="Z16" s="88" t="b">
        <f t="shared" si="8"/>
        <v>1</v>
      </c>
      <c r="AA16" s="88" t="b">
        <f t="shared" si="9"/>
        <v>1</v>
      </c>
      <c r="AB16" s="88" t="b">
        <f t="shared" si="10"/>
        <v>1</v>
      </c>
      <c r="AC16" s="88" t="b">
        <f t="shared" si="11"/>
        <v>1</v>
      </c>
      <c r="AD16" s="88" t="b">
        <f t="shared" si="12"/>
        <v>1</v>
      </c>
      <c r="AE16" s="93"/>
      <c r="AF16" s="93"/>
      <c r="AH16" s="121" t="b">
        <f t="shared" si="13"/>
        <v>1</v>
      </c>
      <c r="AI16" s="121" t="b">
        <f t="shared" si="14"/>
        <v>1</v>
      </c>
      <c r="AJ16" s="121" t="b">
        <f t="shared" si="15"/>
        <v>1</v>
      </c>
      <c r="AK16" s="121" t="b">
        <f t="shared" si="16"/>
        <v>1</v>
      </c>
      <c r="AL16" s="121" t="b">
        <f t="shared" si="17"/>
        <v>1</v>
      </c>
      <c r="AM16" s="121" t="b">
        <f t="shared" si="18"/>
        <v>1</v>
      </c>
      <c r="AN16" s="121" t="b">
        <f t="shared" si="19"/>
        <v>1</v>
      </c>
      <c r="AO16" s="93"/>
      <c r="AP16" s="93"/>
      <c r="AQ16" s="93"/>
      <c r="AR16" s="93"/>
      <c r="AS16" s="93"/>
      <c r="AT16" s="115"/>
      <c r="AU16" s="115"/>
      <c r="AV16" s="115"/>
      <c r="AW16" s="115"/>
      <c r="AX16" s="115"/>
      <c r="AY16" s="115"/>
      <c r="AZ16" s="115"/>
      <c r="BA16" s="115"/>
    </row>
    <row r="17" spans="1:53" s="7" customFormat="1" ht="21.95" customHeight="1" x14ac:dyDescent="0.2">
      <c r="A17" s="2"/>
      <c r="B17" s="22">
        <v>5</v>
      </c>
      <c r="C17" s="189"/>
      <c r="D17" s="190"/>
      <c r="E17" s="22"/>
      <c r="F17" s="147">
        <f t="shared" si="4"/>
        <v>0</v>
      </c>
      <c r="G17" s="44"/>
      <c r="H17" s="186">
        <f t="shared" si="5"/>
        <v>0</v>
      </c>
      <c r="I17" s="187"/>
      <c r="J17" s="220"/>
      <c r="K17" s="221"/>
      <c r="L17" s="185"/>
      <c r="M17" s="185"/>
      <c r="N17" s="150" t="b">
        <f t="shared" si="6"/>
        <v>0</v>
      </c>
      <c r="O17" s="141" t="s">
        <v>97</v>
      </c>
      <c r="P17" s="153">
        <f>VLOOKUP(O17,Carburant!$A$1:$B$9,2,FALSE)</f>
        <v>0</v>
      </c>
      <c r="Q17" s="46"/>
      <c r="R17" s="48"/>
      <c r="S17" s="48"/>
      <c r="T17" s="159">
        <f t="shared" si="7"/>
        <v>0</v>
      </c>
      <c r="U17" s="160">
        <f t="shared" si="20"/>
        <v>0</v>
      </c>
      <c r="V17" s="161" t="str">
        <f t="shared" si="0"/>
        <v xml:space="preserve"> </v>
      </c>
      <c r="W17" s="162" t="str">
        <f t="shared" si="1"/>
        <v xml:space="preserve">  </v>
      </c>
      <c r="X17" s="88" t="b">
        <f t="shared" si="2"/>
        <v>1</v>
      </c>
      <c r="Y17" s="88" t="b">
        <f t="shared" si="3"/>
        <v>1</v>
      </c>
      <c r="Z17" s="88" t="b">
        <f t="shared" si="8"/>
        <v>1</v>
      </c>
      <c r="AA17" s="88" t="b">
        <f t="shared" si="9"/>
        <v>1</v>
      </c>
      <c r="AB17" s="88" t="b">
        <f t="shared" si="10"/>
        <v>1</v>
      </c>
      <c r="AC17" s="88" t="b">
        <f t="shared" si="11"/>
        <v>1</v>
      </c>
      <c r="AD17" s="88" t="b">
        <f t="shared" si="12"/>
        <v>1</v>
      </c>
      <c r="AE17" s="93"/>
      <c r="AF17" s="93"/>
      <c r="AH17" s="121" t="b">
        <f t="shared" si="13"/>
        <v>1</v>
      </c>
      <c r="AI17" s="121" t="b">
        <f t="shared" si="14"/>
        <v>1</v>
      </c>
      <c r="AJ17" s="121" t="b">
        <f t="shared" si="15"/>
        <v>1</v>
      </c>
      <c r="AK17" s="121" t="b">
        <f t="shared" si="16"/>
        <v>1</v>
      </c>
      <c r="AL17" s="121" t="b">
        <f t="shared" si="17"/>
        <v>1</v>
      </c>
      <c r="AM17" s="121" t="b">
        <f t="shared" si="18"/>
        <v>1</v>
      </c>
      <c r="AN17" s="121" t="b">
        <f t="shared" si="19"/>
        <v>1</v>
      </c>
      <c r="AO17" s="93"/>
      <c r="AP17" s="93"/>
      <c r="AQ17" s="93"/>
      <c r="AR17" s="93"/>
      <c r="AS17" s="93"/>
      <c r="AT17" s="115"/>
      <c r="AU17" s="115"/>
      <c r="AV17" s="115"/>
      <c r="AW17" s="115"/>
      <c r="AX17" s="115"/>
      <c r="AY17" s="115"/>
      <c r="AZ17" s="115"/>
      <c r="BA17" s="115"/>
    </row>
    <row r="18" spans="1:53" s="7" customFormat="1" ht="21.95" customHeight="1" x14ac:dyDescent="0.2">
      <c r="A18" s="2"/>
      <c r="B18" s="22">
        <v>6</v>
      </c>
      <c r="C18" s="189"/>
      <c r="D18" s="190"/>
      <c r="E18" s="22"/>
      <c r="F18" s="147">
        <f t="shared" si="4"/>
        <v>0</v>
      </c>
      <c r="G18" s="44"/>
      <c r="H18" s="186">
        <f t="shared" ref="H18:H36" si="21">L17</f>
        <v>0</v>
      </c>
      <c r="I18" s="187"/>
      <c r="J18" s="220"/>
      <c r="K18" s="221"/>
      <c r="L18" s="185"/>
      <c r="M18" s="185"/>
      <c r="N18" s="150" t="b">
        <f t="shared" si="6"/>
        <v>0</v>
      </c>
      <c r="O18" s="141" t="s">
        <v>97</v>
      </c>
      <c r="P18" s="153">
        <f>VLOOKUP(O18,Carburant!$A$1:$B$9,2,FALSE)</f>
        <v>0</v>
      </c>
      <c r="Q18" s="46"/>
      <c r="R18" s="48"/>
      <c r="S18" s="48"/>
      <c r="T18" s="159">
        <f t="shared" si="7"/>
        <v>0</v>
      </c>
      <c r="U18" s="160">
        <f t="shared" si="20"/>
        <v>0</v>
      </c>
      <c r="V18" s="161" t="str">
        <f t="shared" si="0"/>
        <v xml:space="preserve"> </v>
      </c>
      <c r="W18" s="162" t="str">
        <f t="shared" si="1"/>
        <v xml:space="preserve">  </v>
      </c>
      <c r="X18" s="88" t="b">
        <f t="shared" si="2"/>
        <v>1</v>
      </c>
      <c r="Y18" s="88" t="b">
        <f t="shared" si="3"/>
        <v>1</v>
      </c>
      <c r="Z18" s="88" t="b">
        <f t="shared" si="8"/>
        <v>1</v>
      </c>
      <c r="AA18" s="88" t="b">
        <f t="shared" si="9"/>
        <v>1</v>
      </c>
      <c r="AB18" s="88" t="b">
        <f t="shared" si="10"/>
        <v>1</v>
      </c>
      <c r="AC18" s="88" t="b">
        <f t="shared" si="11"/>
        <v>1</v>
      </c>
      <c r="AD18" s="88" t="b">
        <f t="shared" si="12"/>
        <v>1</v>
      </c>
      <c r="AE18" s="93"/>
      <c r="AF18" s="93"/>
      <c r="AH18" s="121" t="b">
        <f t="shared" si="13"/>
        <v>1</v>
      </c>
      <c r="AI18" s="121" t="b">
        <f t="shared" si="14"/>
        <v>1</v>
      </c>
      <c r="AJ18" s="121" t="b">
        <f t="shared" si="15"/>
        <v>1</v>
      </c>
      <c r="AK18" s="121" t="b">
        <f t="shared" si="16"/>
        <v>1</v>
      </c>
      <c r="AL18" s="121" t="b">
        <f t="shared" si="17"/>
        <v>1</v>
      </c>
      <c r="AM18" s="121" t="b">
        <f t="shared" si="18"/>
        <v>1</v>
      </c>
      <c r="AN18" s="121" t="b">
        <f t="shared" si="19"/>
        <v>1</v>
      </c>
      <c r="AO18" s="93"/>
      <c r="AP18" s="93"/>
      <c r="AQ18" s="93"/>
      <c r="AR18" s="93"/>
      <c r="AS18" s="93"/>
      <c r="AT18" s="115"/>
      <c r="AU18" s="115"/>
      <c r="AV18" s="115"/>
      <c r="AW18" s="115"/>
      <c r="AX18" s="115"/>
      <c r="AY18" s="115"/>
      <c r="AZ18" s="115"/>
      <c r="BA18" s="115"/>
    </row>
    <row r="19" spans="1:53" s="7" customFormat="1" ht="21.95" customHeight="1" x14ac:dyDescent="0.2">
      <c r="A19" s="2"/>
      <c r="B19" s="22">
        <v>7</v>
      </c>
      <c r="C19" s="189"/>
      <c r="D19" s="190"/>
      <c r="E19" s="22"/>
      <c r="F19" s="147">
        <f t="shared" si="4"/>
        <v>0</v>
      </c>
      <c r="G19" s="44"/>
      <c r="H19" s="186">
        <f t="shared" si="21"/>
        <v>0</v>
      </c>
      <c r="I19" s="187"/>
      <c r="J19" s="220"/>
      <c r="K19" s="221"/>
      <c r="L19" s="185"/>
      <c r="M19" s="185"/>
      <c r="N19" s="150" t="b">
        <f t="shared" ref="N19:N152" si="22">IF(L19&gt;0,(H19+J19-L19))</f>
        <v>0</v>
      </c>
      <c r="O19" s="141" t="s">
        <v>97</v>
      </c>
      <c r="P19" s="153">
        <f>VLOOKUP(O19,Carburant!$A$1:$B$9,2,FALSE)</f>
        <v>0</v>
      </c>
      <c r="Q19" s="46"/>
      <c r="R19" s="48"/>
      <c r="S19" s="48"/>
      <c r="T19" s="159">
        <f t="shared" si="7"/>
        <v>0</v>
      </c>
      <c r="U19" s="160">
        <f t="shared" si="20"/>
        <v>0</v>
      </c>
      <c r="V19" s="161" t="str">
        <f t="shared" si="0"/>
        <v xml:space="preserve"> </v>
      </c>
      <c r="W19" s="162" t="str">
        <f t="shared" si="1"/>
        <v xml:space="preserve">  </v>
      </c>
      <c r="X19" s="88" t="b">
        <f t="shared" si="2"/>
        <v>1</v>
      </c>
      <c r="Y19" s="88" t="b">
        <f t="shared" si="3"/>
        <v>1</v>
      </c>
      <c r="Z19" s="88" t="b">
        <f t="shared" si="8"/>
        <v>1</v>
      </c>
      <c r="AA19" s="88" t="b">
        <f t="shared" si="9"/>
        <v>1</v>
      </c>
      <c r="AB19" s="88" t="b">
        <f t="shared" si="10"/>
        <v>1</v>
      </c>
      <c r="AC19" s="88" t="b">
        <f t="shared" si="11"/>
        <v>1</v>
      </c>
      <c r="AD19" s="88" t="b">
        <f t="shared" si="12"/>
        <v>1</v>
      </c>
      <c r="AE19" s="93"/>
      <c r="AF19" s="93"/>
      <c r="AH19" s="121" t="b">
        <f t="shared" si="13"/>
        <v>1</v>
      </c>
      <c r="AI19" s="121" t="b">
        <f t="shared" si="14"/>
        <v>1</v>
      </c>
      <c r="AJ19" s="121" t="b">
        <f t="shared" si="15"/>
        <v>1</v>
      </c>
      <c r="AK19" s="121" t="b">
        <f t="shared" si="16"/>
        <v>1</v>
      </c>
      <c r="AL19" s="121" t="b">
        <f t="shared" si="17"/>
        <v>1</v>
      </c>
      <c r="AM19" s="121" t="b">
        <f t="shared" si="18"/>
        <v>1</v>
      </c>
      <c r="AN19" s="121" t="b">
        <f t="shared" si="19"/>
        <v>1</v>
      </c>
      <c r="AO19" s="93"/>
      <c r="AP19" s="93"/>
      <c r="AQ19" s="93"/>
      <c r="AR19" s="93"/>
      <c r="AS19" s="93"/>
      <c r="AT19" s="115"/>
      <c r="AU19" s="115"/>
      <c r="AV19" s="115"/>
      <c r="AW19" s="115"/>
      <c r="AX19" s="115"/>
      <c r="AY19" s="115"/>
      <c r="AZ19" s="115"/>
      <c r="BA19" s="115"/>
    </row>
    <row r="20" spans="1:53" s="7" customFormat="1" ht="21.95" customHeight="1" x14ac:dyDescent="0.2">
      <c r="A20" s="2"/>
      <c r="B20" s="22">
        <v>8</v>
      </c>
      <c r="C20" s="189"/>
      <c r="D20" s="190"/>
      <c r="E20" s="22"/>
      <c r="F20" s="147">
        <f t="shared" si="4"/>
        <v>0</v>
      </c>
      <c r="G20" s="44"/>
      <c r="H20" s="186">
        <f t="shared" si="21"/>
        <v>0</v>
      </c>
      <c r="I20" s="187"/>
      <c r="J20" s="220"/>
      <c r="K20" s="221"/>
      <c r="L20" s="185"/>
      <c r="M20" s="185"/>
      <c r="N20" s="150" t="b">
        <f t="shared" si="22"/>
        <v>0</v>
      </c>
      <c r="O20" s="141" t="s">
        <v>97</v>
      </c>
      <c r="P20" s="153">
        <f>VLOOKUP(O20,Carburant!$A$1:$B$9,2,FALSE)</f>
        <v>0</v>
      </c>
      <c r="Q20" s="46"/>
      <c r="R20" s="48"/>
      <c r="S20" s="48"/>
      <c r="T20" s="159">
        <f t="shared" si="7"/>
        <v>0</v>
      </c>
      <c r="U20" s="160">
        <f t="shared" si="20"/>
        <v>0</v>
      </c>
      <c r="V20" s="161" t="str">
        <f t="shared" si="0"/>
        <v xml:space="preserve"> </v>
      </c>
      <c r="W20" s="162" t="str">
        <f t="shared" si="1"/>
        <v xml:space="preserve">  </v>
      </c>
      <c r="X20" s="88" t="b">
        <f t="shared" si="2"/>
        <v>1</v>
      </c>
      <c r="Y20" s="88" t="b">
        <f t="shared" si="3"/>
        <v>1</v>
      </c>
      <c r="Z20" s="88" t="b">
        <f t="shared" si="8"/>
        <v>1</v>
      </c>
      <c r="AA20" s="88" t="b">
        <f t="shared" si="9"/>
        <v>1</v>
      </c>
      <c r="AB20" s="88" t="b">
        <f t="shared" si="10"/>
        <v>1</v>
      </c>
      <c r="AC20" s="88" t="b">
        <f t="shared" si="11"/>
        <v>1</v>
      </c>
      <c r="AD20" s="88" t="b">
        <f t="shared" si="12"/>
        <v>1</v>
      </c>
      <c r="AE20" s="93"/>
      <c r="AF20" s="93"/>
      <c r="AH20" s="121" t="b">
        <f t="shared" si="13"/>
        <v>1</v>
      </c>
      <c r="AI20" s="121" t="b">
        <f t="shared" si="14"/>
        <v>1</v>
      </c>
      <c r="AJ20" s="121" t="b">
        <f t="shared" si="15"/>
        <v>1</v>
      </c>
      <c r="AK20" s="121" t="b">
        <f t="shared" si="16"/>
        <v>1</v>
      </c>
      <c r="AL20" s="121" t="b">
        <f t="shared" si="17"/>
        <v>1</v>
      </c>
      <c r="AM20" s="121" t="b">
        <f t="shared" si="18"/>
        <v>1</v>
      </c>
      <c r="AN20" s="121" t="b">
        <f t="shared" si="19"/>
        <v>1</v>
      </c>
      <c r="AO20" s="93"/>
      <c r="AP20" s="93"/>
      <c r="AQ20" s="93"/>
      <c r="AR20" s="93"/>
      <c r="AS20" s="93"/>
      <c r="AT20" s="115"/>
      <c r="AU20" s="115"/>
      <c r="AV20" s="115"/>
      <c r="AW20" s="115"/>
      <c r="AX20" s="115"/>
      <c r="AY20" s="115"/>
      <c r="AZ20" s="115"/>
      <c r="BA20" s="115"/>
    </row>
    <row r="21" spans="1:53" s="7" customFormat="1" ht="21.95" customHeight="1" x14ac:dyDescent="0.2">
      <c r="A21" s="2"/>
      <c r="B21" s="22">
        <v>9</v>
      </c>
      <c r="C21" s="189"/>
      <c r="D21" s="190"/>
      <c r="E21" s="22"/>
      <c r="F21" s="147">
        <f t="shared" si="4"/>
        <v>0</v>
      </c>
      <c r="G21" s="44"/>
      <c r="H21" s="186">
        <f t="shared" si="21"/>
        <v>0</v>
      </c>
      <c r="I21" s="187"/>
      <c r="J21" s="220"/>
      <c r="K21" s="221"/>
      <c r="L21" s="185"/>
      <c r="M21" s="185"/>
      <c r="N21" s="150" t="b">
        <f t="shared" si="22"/>
        <v>0</v>
      </c>
      <c r="O21" s="141" t="s">
        <v>97</v>
      </c>
      <c r="P21" s="153">
        <f>VLOOKUP(O21,Carburant!$A$1:$B$9,2,FALSE)</f>
        <v>0</v>
      </c>
      <c r="Q21" s="46"/>
      <c r="R21" s="48"/>
      <c r="S21" s="48"/>
      <c r="T21" s="159">
        <f t="shared" si="7"/>
        <v>0</v>
      </c>
      <c r="U21" s="160">
        <f t="shared" si="20"/>
        <v>0</v>
      </c>
      <c r="V21" s="161" t="str">
        <f t="shared" si="0"/>
        <v xml:space="preserve"> </v>
      </c>
      <c r="W21" s="162" t="str">
        <f t="shared" si="1"/>
        <v xml:space="preserve">  </v>
      </c>
      <c r="X21" s="88" t="b">
        <f t="shared" si="2"/>
        <v>1</v>
      </c>
      <c r="Y21" s="88" t="b">
        <f t="shared" si="3"/>
        <v>1</v>
      </c>
      <c r="Z21" s="88" t="b">
        <f t="shared" si="8"/>
        <v>1</v>
      </c>
      <c r="AA21" s="88" t="b">
        <f t="shared" si="9"/>
        <v>1</v>
      </c>
      <c r="AB21" s="88" t="b">
        <f t="shared" si="10"/>
        <v>1</v>
      </c>
      <c r="AC21" s="88" t="b">
        <f t="shared" si="11"/>
        <v>1</v>
      </c>
      <c r="AD21" s="88" t="b">
        <f t="shared" si="12"/>
        <v>1</v>
      </c>
      <c r="AE21" s="93"/>
      <c r="AF21" s="93"/>
      <c r="AH21" s="121" t="b">
        <f t="shared" si="13"/>
        <v>1</v>
      </c>
      <c r="AI21" s="121" t="b">
        <f t="shared" si="14"/>
        <v>1</v>
      </c>
      <c r="AJ21" s="121" t="b">
        <f t="shared" si="15"/>
        <v>1</v>
      </c>
      <c r="AK21" s="121" t="b">
        <f t="shared" si="16"/>
        <v>1</v>
      </c>
      <c r="AL21" s="121" t="b">
        <f t="shared" si="17"/>
        <v>1</v>
      </c>
      <c r="AM21" s="121" t="b">
        <f t="shared" si="18"/>
        <v>1</v>
      </c>
      <c r="AN21" s="121" t="b">
        <f t="shared" si="19"/>
        <v>1</v>
      </c>
      <c r="AO21" s="93"/>
      <c r="AP21" s="93"/>
      <c r="AQ21" s="93"/>
      <c r="AR21" s="93"/>
      <c r="AS21" s="93"/>
      <c r="AT21" s="115"/>
      <c r="AU21" s="115"/>
      <c r="AV21" s="115"/>
      <c r="AW21" s="115"/>
      <c r="AX21" s="115"/>
      <c r="AY21" s="115"/>
      <c r="AZ21" s="115"/>
      <c r="BA21" s="115"/>
    </row>
    <row r="22" spans="1:53" s="7" customFormat="1" ht="21.95" customHeight="1" x14ac:dyDescent="0.2">
      <c r="A22" s="2"/>
      <c r="B22" s="22">
        <v>10</v>
      </c>
      <c r="C22" s="189"/>
      <c r="D22" s="190"/>
      <c r="E22" s="22"/>
      <c r="F22" s="147">
        <f t="shared" si="4"/>
        <v>0</v>
      </c>
      <c r="G22" s="44"/>
      <c r="H22" s="186">
        <f t="shared" si="21"/>
        <v>0</v>
      </c>
      <c r="I22" s="187"/>
      <c r="J22" s="220"/>
      <c r="K22" s="221"/>
      <c r="L22" s="185"/>
      <c r="M22" s="185"/>
      <c r="N22" s="150" t="b">
        <f t="shared" si="22"/>
        <v>0</v>
      </c>
      <c r="O22" s="141" t="s">
        <v>97</v>
      </c>
      <c r="P22" s="153">
        <f>VLOOKUP(O22,Carburant!$A$1:$B$9,2,FALSE)</f>
        <v>0</v>
      </c>
      <c r="Q22" s="46"/>
      <c r="R22" s="48"/>
      <c r="S22" s="48"/>
      <c r="T22" s="159">
        <f t="shared" si="7"/>
        <v>0</v>
      </c>
      <c r="U22" s="160">
        <f t="shared" si="20"/>
        <v>0</v>
      </c>
      <c r="V22" s="161" t="str">
        <f t="shared" si="0"/>
        <v xml:space="preserve"> </v>
      </c>
      <c r="W22" s="162" t="str">
        <f t="shared" si="1"/>
        <v xml:space="preserve">  </v>
      </c>
      <c r="X22" s="88" t="b">
        <f t="shared" si="2"/>
        <v>1</v>
      </c>
      <c r="Y22" s="88" t="b">
        <f t="shared" si="3"/>
        <v>1</v>
      </c>
      <c r="Z22" s="88" t="b">
        <f t="shared" si="8"/>
        <v>1</v>
      </c>
      <c r="AA22" s="88" t="b">
        <f t="shared" si="9"/>
        <v>1</v>
      </c>
      <c r="AB22" s="88" t="b">
        <f t="shared" si="10"/>
        <v>1</v>
      </c>
      <c r="AC22" s="88" t="b">
        <f t="shared" si="11"/>
        <v>1</v>
      </c>
      <c r="AD22" s="88" t="b">
        <f t="shared" si="12"/>
        <v>1</v>
      </c>
      <c r="AE22" s="93"/>
      <c r="AF22" s="93"/>
      <c r="AH22" s="121" t="b">
        <f t="shared" si="13"/>
        <v>1</v>
      </c>
      <c r="AI22" s="121" t="b">
        <f t="shared" si="14"/>
        <v>1</v>
      </c>
      <c r="AJ22" s="121" t="b">
        <f t="shared" si="15"/>
        <v>1</v>
      </c>
      <c r="AK22" s="121" t="b">
        <f t="shared" si="16"/>
        <v>1</v>
      </c>
      <c r="AL22" s="121" t="b">
        <f t="shared" si="17"/>
        <v>1</v>
      </c>
      <c r="AM22" s="121" t="b">
        <f t="shared" si="18"/>
        <v>1</v>
      </c>
      <c r="AN22" s="121" t="b">
        <f t="shared" si="19"/>
        <v>1</v>
      </c>
      <c r="AO22" s="93"/>
      <c r="AP22" s="93"/>
      <c r="AQ22" s="93"/>
      <c r="AR22" s="93"/>
      <c r="AS22" s="93"/>
      <c r="AT22" s="115"/>
      <c r="AU22" s="115"/>
      <c r="AV22" s="115"/>
      <c r="AW22" s="115"/>
      <c r="AX22" s="115"/>
      <c r="AY22" s="115"/>
      <c r="AZ22" s="115"/>
      <c r="BA22" s="115"/>
    </row>
    <row r="23" spans="1:53" s="7" customFormat="1" ht="21.95" customHeight="1" x14ac:dyDescent="0.2">
      <c r="A23" s="2"/>
      <c r="B23" s="22">
        <v>11</v>
      </c>
      <c r="C23" s="189"/>
      <c r="D23" s="190"/>
      <c r="E23" s="22"/>
      <c r="F23" s="147">
        <f t="shared" si="4"/>
        <v>0</v>
      </c>
      <c r="G23" s="44"/>
      <c r="H23" s="186">
        <f t="shared" si="21"/>
        <v>0</v>
      </c>
      <c r="I23" s="187"/>
      <c r="J23" s="220"/>
      <c r="K23" s="221"/>
      <c r="L23" s="185"/>
      <c r="M23" s="185"/>
      <c r="N23" s="150" t="b">
        <f t="shared" si="22"/>
        <v>0</v>
      </c>
      <c r="O23" s="141" t="s">
        <v>97</v>
      </c>
      <c r="P23" s="153">
        <f>VLOOKUP(O23,Carburant!$A$1:$B$9,2,FALSE)</f>
        <v>0</v>
      </c>
      <c r="Q23" s="46"/>
      <c r="R23" s="48"/>
      <c r="S23" s="48"/>
      <c r="T23" s="159">
        <f t="shared" si="7"/>
        <v>0</v>
      </c>
      <c r="U23" s="160">
        <f t="shared" si="20"/>
        <v>0</v>
      </c>
      <c r="V23" s="161" t="str">
        <f t="shared" si="0"/>
        <v xml:space="preserve"> </v>
      </c>
      <c r="W23" s="162" t="str">
        <f t="shared" si="1"/>
        <v xml:space="preserve">  </v>
      </c>
      <c r="X23" s="88" t="b">
        <f t="shared" si="2"/>
        <v>1</v>
      </c>
      <c r="Y23" s="88" t="b">
        <f t="shared" si="3"/>
        <v>1</v>
      </c>
      <c r="Z23" s="88" t="b">
        <f t="shared" si="8"/>
        <v>1</v>
      </c>
      <c r="AA23" s="88" t="b">
        <f t="shared" si="9"/>
        <v>1</v>
      </c>
      <c r="AB23" s="88" t="b">
        <f t="shared" si="10"/>
        <v>1</v>
      </c>
      <c r="AC23" s="88" t="b">
        <f t="shared" si="11"/>
        <v>1</v>
      </c>
      <c r="AD23" s="88" t="b">
        <f t="shared" si="12"/>
        <v>1</v>
      </c>
      <c r="AE23" s="93"/>
      <c r="AF23" s="93"/>
      <c r="AH23" s="121" t="b">
        <f t="shared" si="13"/>
        <v>1</v>
      </c>
      <c r="AI23" s="121" t="b">
        <f t="shared" si="14"/>
        <v>1</v>
      </c>
      <c r="AJ23" s="121" t="b">
        <f t="shared" si="15"/>
        <v>1</v>
      </c>
      <c r="AK23" s="121" t="b">
        <f t="shared" si="16"/>
        <v>1</v>
      </c>
      <c r="AL23" s="121" t="b">
        <f t="shared" si="17"/>
        <v>1</v>
      </c>
      <c r="AM23" s="121" t="b">
        <f t="shared" si="18"/>
        <v>1</v>
      </c>
      <c r="AN23" s="121" t="b">
        <f t="shared" si="19"/>
        <v>1</v>
      </c>
      <c r="AO23" s="93"/>
      <c r="AP23" s="93"/>
      <c r="AQ23" s="93"/>
      <c r="AR23" s="93"/>
      <c r="AS23" s="93"/>
      <c r="AT23" s="115"/>
      <c r="AU23" s="115"/>
      <c r="AV23" s="115"/>
      <c r="AW23" s="115"/>
      <c r="AX23" s="115"/>
      <c r="AY23" s="115"/>
      <c r="AZ23" s="115"/>
      <c r="BA23" s="115"/>
    </row>
    <row r="24" spans="1:53" s="7" customFormat="1" ht="21.95" customHeight="1" x14ac:dyDescent="0.2">
      <c r="A24" s="2"/>
      <c r="B24" s="22">
        <v>12</v>
      </c>
      <c r="C24" s="189"/>
      <c r="D24" s="190"/>
      <c r="E24" s="22"/>
      <c r="F24" s="147">
        <f t="shared" si="4"/>
        <v>0</v>
      </c>
      <c r="G24" s="44"/>
      <c r="H24" s="186">
        <f t="shared" si="21"/>
        <v>0</v>
      </c>
      <c r="I24" s="187"/>
      <c r="J24" s="220"/>
      <c r="K24" s="221"/>
      <c r="L24" s="185"/>
      <c r="M24" s="185"/>
      <c r="N24" s="150" t="b">
        <f t="shared" si="22"/>
        <v>0</v>
      </c>
      <c r="O24" s="141" t="s">
        <v>97</v>
      </c>
      <c r="P24" s="153">
        <f>VLOOKUP(O24,Carburant!$A$1:$B$9,2,FALSE)</f>
        <v>0</v>
      </c>
      <c r="Q24" s="46"/>
      <c r="R24" s="48"/>
      <c r="S24" s="48"/>
      <c r="T24" s="159">
        <f t="shared" si="7"/>
        <v>0</v>
      </c>
      <c r="U24" s="160">
        <f t="shared" si="20"/>
        <v>0</v>
      </c>
      <c r="V24" s="161" t="str">
        <f t="shared" si="0"/>
        <v xml:space="preserve"> </v>
      </c>
      <c r="W24" s="162" t="str">
        <f t="shared" si="1"/>
        <v xml:space="preserve">  </v>
      </c>
      <c r="X24" s="88" t="b">
        <f t="shared" si="2"/>
        <v>1</v>
      </c>
      <c r="Y24" s="88" t="b">
        <f t="shared" si="3"/>
        <v>1</v>
      </c>
      <c r="Z24" s="88" t="b">
        <f t="shared" si="8"/>
        <v>1</v>
      </c>
      <c r="AA24" s="88" t="b">
        <f t="shared" si="9"/>
        <v>1</v>
      </c>
      <c r="AB24" s="88" t="b">
        <f t="shared" si="10"/>
        <v>1</v>
      </c>
      <c r="AC24" s="88" t="b">
        <f t="shared" si="11"/>
        <v>1</v>
      </c>
      <c r="AD24" s="88" t="b">
        <f t="shared" si="12"/>
        <v>1</v>
      </c>
      <c r="AE24" s="93"/>
      <c r="AF24" s="93"/>
      <c r="AH24" s="121" t="b">
        <f t="shared" si="13"/>
        <v>1</v>
      </c>
      <c r="AI24" s="121" t="b">
        <f t="shared" si="14"/>
        <v>1</v>
      </c>
      <c r="AJ24" s="121" t="b">
        <f t="shared" si="15"/>
        <v>1</v>
      </c>
      <c r="AK24" s="121" t="b">
        <f t="shared" si="16"/>
        <v>1</v>
      </c>
      <c r="AL24" s="121" t="b">
        <f t="shared" si="17"/>
        <v>1</v>
      </c>
      <c r="AM24" s="121" t="b">
        <f t="shared" si="18"/>
        <v>1</v>
      </c>
      <c r="AN24" s="121" t="b">
        <f t="shared" si="19"/>
        <v>1</v>
      </c>
      <c r="AO24" s="93"/>
      <c r="AP24" s="93"/>
      <c r="AQ24" s="93"/>
      <c r="AR24" s="93"/>
      <c r="AS24" s="93"/>
      <c r="AT24" s="115"/>
      <c r="AU24" s="115"/>
      <c r="AV24" s="115"/>
      <c r="AW24" s="115"/>
      <c r="AX24" s="115"/>
      <c r="AY24" s="115"/>
      <c r="AZ24" s="115"/>
      <c r="BA24" s="115"/>
    </row>
    <row r="25" spans="1:53" s="7" customFormat="1" ht="21.95" customHeight="1" x14ac:dyDescent="0.2">
      <c r="A25" s="2"/>
      <c r="B25" s="22">
        <v>13</v>
      </c>
      <c r="C25" s="189"/>
      <c r="D25" s="190"/>
      <c r="E25" s="22"/>
      <c r="F25" s="147">
        <f t="shared" si="4"/>
        <v>0</v>
      </c>
      <c r="G25" s="44"/>
      <c r="H25" s="186">
        <f t="shared" si="21"/>
        <v>0</v>
      </c>
      <c r="I25" s="187"/>
      <c r="J25" s="220"/>
      <c r="K25" s="221"/>
      <c r="L25" s="185"/>
      <c r="M25" s="185"/>
      <c r="N25" s="150" t="b">
        <f t="shared" si="22"/>
        <v>0</v>
      </c>
      <c r="O25" s="141" t="s">
        <v>97</v>
      </c>
      <c r="P25" s="153">
        <f>VLOOKUP(O25,Carburant!$A$1:$B$9,2,FALSE)</f>
        <v>0</v>
      </c>
      <c r="Q25" s="46"/>
      <c r="R25" s="48"/>
      <c r="S25" s="48"/>
      <c r="T25" s="159">
        <f t="shared" si="7"/>
        <v>0</v>
      </c>
      <c r="U25" s="160">
        <f t="shared" si="20"/>
        <v>0</v>
      </c>
      <c r="V25" s="161" t="str">
        <f t="shared" ref="V25:V152" si="23">IFERROR((U25/S25)," ")</f>
        <v xml:space="preserve"> </v>
      </c>
      <c r="W25" s="162" t="str">
        <f>IFERROR((U25/T25)*1000, "  ")</f>
        <v xml:space="preserve">  </v>
      </c>
      <c r="X25" s="88" t="b">
        <f t="shared" si="2"/>
        <v>1</v>
      </c>
      <c r="Y25" s="88" t="b">
        <f t="shared" si="3"/>
        <v>1</v>
      </c>
      <c r="Z25" s="88" t="b">
        <f t="shared" si="8"/>
        <v>1</v>
      </c>
      <c r="AA25" s="88" t="b">
        <f t="shared" si="9"/>
        <v>1</v>
      </c>
      <c r="AB25" s="88" t="b">
        <f t="shared" si="10"/>
        <v>1</v>
      </c>
      <c r="AC25" s="88" t="b">
        <f t="shared" si="11"/>
        <v>1</v>
      </c>
      <c r="AD25" s="88" t="b">
        <f t="shared" si="12"/>
        <v>1</v>
      </c>
      <c r="AE25" s="93"/>
      <c r="AF25" s="93"/>
      <c r="AH25" s="121" t="b">
        <f t="shared" si="13"/>
        <v>1</v>
      </c>
      <c r="AI25" s="121" t="b">
        <f t="shared" si="14"/>
        <v>1</v>
      </c>
      <c r="AJ25" s="121" t="b">
        <f t="shared" si="15"/>
        <v>1</v>
      </c>
      <c r="AK25" s="121" t="b">
        <f t="shared" si="16"/>
        <v>1</v>
      </c>
      <c r="AL25" s="121" t="b">
        <f t="shared" si="17"/>
        <v>1</v>
      </c>
      <c r="AM25" s="121" t="b">
        <f t="shared" si="18"/>
        <v>1</v>
      </c>
      <c r="AN25" s="121" t="b">
        <f t="shared" si="19"/>
        <v>1</v>
      </c>
      <c r="AO25" s="93"/>
      <c r="AP25" s="93"/>
      <c r="AQ25" s="93"/>
      <c r="AR25" s="93"/>
      <c r="AS25" s="93"/>
      <c r="AT25" s="115"/>
      <c r="AU25" s="115"/>
      <c r="AV25" s="115"/>
      <c r="AW25" s="115"/>
      <c r="AX25" s="115"/>
      <c r="AY25" s="115"/>
      <c r="AZ25" s="115"/>
      <c r="BA25" s="115"/>
    </row>
    <row r="26" spans="1:53" s="7" customFormat="1" ht="21.95" customHeight="1" x14ac:dyDescent="0.2">
      <c r="A26" s="2"/>
      <c r="B26" s="22">
        <v>14</v>
      </c>
      <c r="C26" s="189"/>
      <c r="D26" s="190"/>
      <c r="E26" s="22"/>
      <c r="F26" s="147">
        <f t="shared" si="4"/>
        <v>0</v>
      </c>
      <c r="G26" s="44"/>
      <c r="H26" s="186">
        <f t="shared" si="21"/>
        <v>0</v>
      </c>
      <c r="I26" s="187"/>
      <c r="J26" s="220"/>
      <c r="K26" s="221"/>
      <c r="L26" s="185"/>
      <c r="M26" s="185"/>
      <c r="N26" s="150" t="b">
        <f t="shared" si="22"/>
        <v>0</v>
      </c>
      <c r="O26" s="141" t="s">
        <v>97</v>
      </c>
      <c r="P26" s="153">
        <f>VLOOKUP(O26,Carburant!$A$1:$B$9,2,FALSE)</f>
        <v>0</v>
      </c>
      <c r="Q26" s="46"/>
      <c r="R26" s="48"/>
      <c r="S26" s="48"/>
      <c r="T26" s="159">
        <f t="shared" si="7"/>
        <v>0</v>
      </c>
      <c r="U26" s="160">
        <f t="shared" si="20"/>
        <v>0</v>
      </c>
      <c r="V26" s="161" t="str">
        <f t="shared" si="23"/>
        <v xml:space="preserve"> </v>
      </c>
      <c r="W26" s="162" t="str">
        <f t="shared" ref="W26:W152" si="24">IFERROR((U26/T26)*1000, "  ")</f>
        <v xml:space="preserve">  </v>
      </c>
      <c r="X26" s="88" t="b">
        <f t="shared" si="2"/>
        <v>1</v>
      </c>
      <c r="Y26" s="88" t="b">
        <f t="shared" si="3"/>
        <v>1</v>
      </c>
      <c r="Z26" s="88" t="b">
        <f t="shared" si="8"/>
        <v>1</v>
      </c>
      <c r="AA26" s="88" t="b">
        <f t="shared" si="9"/>
        <v>1</v>
      </c>
      <c r="AB26" s="88" t="b">
        <f t="shared" si="10"/>
        <v>1</v>
      </c>
      <c r="AC26" s="88" t="b">
        <f t="shared" si="11"/>
        <v>1</v>
      </c>
      <c r="AD26" s="88" t="b">
        <f t="shared" si="12"/>
        <v>1</v>
      </c>
      <c r="AE26" s="93"/>
      <c r="AF26" s="93"/>
      <c r="AH26" s="121" t="b">
        <f t="shared" si="13"/>
        <v>1</v>
      </c>
      <c r="AI26" s="121" t="b">
        <f t="shared" si="14"/>
        <v>1</v>
      </c>
      <c r="AJ26" s="121" t="b">
        <f t="shared" si="15"/>
        <v>1</v>
      </c>
      <c r="AK26" s="121" t="b">
        <f t="shared" si="16"/>
        <v>1</v>
      </c>
      <c r="AL26" s="121" t="b">
        <f t="shared" si="17"/>
        <v>1</v>
      </c>
      <c r="AM26" s="121" t="b">
        <f t="shared" si="18"/>
        <v>1</v>
      </c>
      <c r="AN26" s="121" t="b">
        <f t="shared" si="19"/>
        <v>1</v>
      </c>
      <c r="AO26" s="93"/>
      <c r="AP26" s="93"/>
      <c r="AQ26" s="93"/>
      <c r="AR26" s="93"/>
      <c r="AS26" s="93"/>
      <c r="AT26" s="115"/>
      <c r="AU26" s="115"/>
      <c r="AV26" s="115"/>
      <c r="AW26" s="115"/>
      <c r="AX26" s="115"/>
      <c r="AY26" s="115"/>
      <c r="AZ26" s="115"/>
      <c r="BA26" s="115"/>
    </row>
    <row r="27" spans="1:53" s="7" customFormat="1" ht="21.95" customHeight="1" x14ac:dyDescent="0.2">
      <c r="A27" s="2"/>
      <c r="B27" s="22">
        <v>15</v>
      </c>
      <c r="C27" s="189"/>
      <c r="D27" s="190"/>
      <c r="E27" s="22"/>
      <c r="F27" s="147">
        <f t="shared" si="4"/>
        <v>0</v>
      </c>
      <c r="G27" s="44"/>
      <c r="H27" s="186">
        <f t="shared" si="21"/>
        <v>0</v>
      </c>
      <c r="I27" s="187"/>
      <c r="J27" s="220"/>
      <c r="K27" s="221"/>
      <c r="L27" s="185"/>
      <c r="M27" s="185"/>
      <c r="N27" s="150" t="b">
        <f t="shared" si="22"/>
        <v>0</v>
      </c>
      <c r="O27" s="141" t="s">
        <v>97</v>
      </c>
      <c r="P27" s="153">
        <f>VLOOKUP(O27,Carburant!$A$1:$B$9,2,FALSE)</f>
        <v>0</v>
      </c>
      <c r="Q27" s="46"/>
      <c r="R27" s="48"/>
      <c r="S27" s="48"/>
      <c r="T27" s="159">
        <f t="shared" si="7"/>
        <v>0</v>
      </c>
      <c r="U27" s="160">
        <f t="shared" si="20"/>
        <v>0</v>
      </c>
      <c r="V27" s="161" t="str">
        <f t="shared" si="23"/>
        <v xml:space="preserve"> </v>
      </c>
      <c r="W27" s="162" t="str">
        <f t="shared" si="24"/>
        <v xml:space="preserve">  </v>
      </c>
      <c r="X27" s="88" t="b">
        <f t="shared" si="2"/>
        <v>1</v>
      </c>
      <c r="Y27" s="88" t="b">
        <f t="shared" si="3"/>
        <v>1</v>
      </c>
      <c r="Z27" s="88" t="b">
        <f t="shared" si="8"/>
        <v>1</v>
      </c>
      <c r="AA27" s="88" t="b">
        <f t="shared" si="9"/>
        <v>1</v>
      </c>
      <c r="AB27" s="88" t="b">
        <f t="shared" si="10"/>
        <v>1</v>
      </c>
      <c r="AC27" s="88" t="b">
        <f t="shared" si="11"/>
        <v>1</v>
      </c>
      <c r="AD27" s="88" t="b">
        <f t="shared" si="12"/>
        <v>1</v>
      </c>
      <c r="AE27" s="93"/>
      <c r="AF27" s="93"/>
      <c r="AH27" s="121" t="b">
        <f t="shared" si="13"/>
        <v>1</v>
      </c>
      <c r="AI27" s="121" t="b">
        <f t="shared" si="14"/>
        <v>1</v>
      </c>
      <c r="AJ27" s="121" t="b">
        <f t="shared" si="15"/>
        <v>1</v>
      </c>
      <c r="AK27" s="121" t="b">
        <f t="shared" si="16"/>
        <v>1</v>
      </c>
      <c r="AL27" s="121" t="b">
        <f t="shared" si="17"/>
        <v>1</v>
      </c>
      <c r="AM27" s="121" t="b">
        <f t="shared" si="18"/>
        <v>1</v>
      </c>
      <c r="AN27" s="121" t="b">
        <f t="shared" si="19"/>
        <v>1</v>
      </c>
      <c r="AO27" s="93"/>
      <c r="AP27" s="93"/>
      <c r="AQ27" s="93"/>
      <c r="AR27" s="93"/>
      <c r="AS27" s="93"/>
      <c r="AT27" s="115"/>
      <c r="AU27" s="115"/>
      <c r="AV27" s="115"/>
      <c r="AW27" s="115"/>
      <c r="AX27" s="115"/>
      <c r="AY27" s="115"/>
      <c r="AZ27" s="115"/>
      <c r="BA27" s="115"/>
    </row>
    <row r="28" spans="1:53" s="7" customFormat="1" ht="21.95" customHeight="1" x14ac:dyDescent="0.2">
      <c r="A28" s="2"/>
      <c r="B28" s="22">
        <v>16</v>
      </c>
      <c r="C28" s="189"/>
      <c r="D28" s="190"/>
      <c r="E28" s="22"/>
      <c r="F28" s="147">
        <f t="shared" si="4"/>
        <v>0</v>
      </c>
      <c r="G28" s="44"/>
      <c r="H28" s="186">
        <f t="shared" si="21"/>
        <v>0</v>
      </c>
      <c r="I28" s="187"/>
      <c r="J28" s="220"/>
      <c r="K28" s="221"/>
      <c r="L28" s="185"/>
      <c r="M28" s="185"/>
      <c r="N28" s="150" t="b">
        <f t="shared" si="22"/>
        <v>0</v>
      </c>
      <c r="O28" s="141" t="s">
        <v>97</v>
      </c>
      <c r="P28" s="153">
        <f>VLOOKUP(O28,Carburant!$A$1:$B$9,2,FALSE)</f>
        <v>0</v>
      </c>
      <c r="Q28" s="46"/>
      <c r="R28" s="48"/>
      <c r="S28" s="48"/>
      <c r="T28" s="159">
        <f t="shared" si="7"/>
        <v>0</v>
      </c>
      <c r="U28" s="160">
        <f t="shared" si="20"/>
        <v>0</v>
      </c>
      <c r="V28" s="161" t="str">
        <f t="shared" si="23"/>
        <v xml:space="preserve"> </v>
      </c>
      <c r="W28" s="162" t="str">
        <f t="shared" si="24"/>
        <v xml:space="preserve">  </v>
      </c>
      <c r="X28" s="88" t="b">
        <f t="shared" si="2"/>
        <v>1</v>
      </c>
      <c r="Y28" s="88" t="b">
        <f t="shared" si="3"/>
        <v>1</v>
      </c>
      <c r="Z28" s="88" t="b">
        <f t="shared" si="8"/>
        <v>1</v>
      </c>
      <c r="AA28" s="88" t="b">
        <f t="shared" si="9"/>
        <v>1</v>
      </c>
      <c r="AB28" s="88" t="b">
        <f t="shared" si="10"/>
        <v>1</v>
      </c>
      <c r="AC28" s="88" t="b">
        <f t="shared" si="11"/>
        <v>1</v>
      </c>
      <c r="AD28" s="88" t="b">
        <f t="shared" si="12"/>
        <v>1</v>
      </c>
      <c r="AE28" s="93"/>
      <c r="AF28" s="93"/>
      <c r="AH28" s="121" t="b">
        <f t="shared" si="13"/>
        <v>1</v>
      </c>
      <c r="AI28" s="121" t="b">
        <f t="shared" si="14"/>
        <v>1</v>
      </c>
      <c r="AJ28" s="121" t="b">
        <f t="shared" si="15"/>
        <v>1</v>
      </c>
      <c r="AK28" s="121" t="b">
        <f t="shared" si="16"/>
        <v>1</v>
      </c>
      <c r="AL28" s="121" t="b">
        <f t="shared" si="17"/>
        <v>1</v>
      </c>
      <c r="AM28" s="121" t="b">
        <f t="shared" si="18"/>
        <v>1</v>
      </c>
      <c r="AN28" s="121" t="b">
        <f t="shared" si="19"/>
        <v>1</v>
      </c>
      <c r="AO28" s="93"/>
      <c r="AP28" s="93"/>
      <c r="AQ28" s="93"/>
      <c r="AR28" s="93"/>
      <c r="AS28" s="93"/>
      <c r="AT28" s="115"/>
      <c r="AU28" s="115"/>
      <c r="AV28" s="115"/>
      <c r="AW28" s="115"/>
      <c r="AX28" s="115"/>
      <c r="AY28" s="115"/>
      <c r="AZ28" s="115"/>
      <c r="BA28" s="115"/>
    </row>
    <row r="29" spans="1:53" s="7" customFormat="1" ht="21.95" customHeight="1" x14ac:dyDescent="0.2">
      <c r="A29" s="2"/>
      <c r="B29" s="22">
        <v>17</v>
      </c>
      <c r="C29" s="189"/>
      <c r="D29" s="190"/>
      <c r="E29" s="22"/>
      <c r="F29" s="147">
        <f t="shared" si="4"/>
        <v>0</v>
      </c>
      <c r="G29" s="44"/>
      <c r="H29" s="186">
        <f t="shared" si="21"/>
        <v>0</v>
      </c>
      <c r="I29" s="187"/>
      <c r="J29" s="220"/>
      <c r="K29" s="221"/>
      <c r="L29" s="185"/>
      <c r="M29" s="185"/>
      <c r="N29" s="150" t="b">
        <f t="shared" si="22"/>
        <v>0</v>
      </c>
      <c r="O29" s="141" t="s">
        <v>97</v>
      </c>
      <c r="P29" s="153">
        <f>VLOOKUP(O29,Carburant!$A$1:$B$9,2,FALSE)</f>
        <v>0</v>
      </c>
      <c r="Q29" s="46"/>
      <c r="R29" s="48"/>
      <c r="S29" s="48"/>
      <c r="T29" s="159">
        <f t="shared" si="7"/>
        <v>0</v>
      </c>
      <c r="U29" s="160">
        <f t="shared" si="20"/>
        <v>0</v>
      </c>
      <c r="V29" s="161" t="str">
        <f t="shared" si="23"/>
        <v xml:space="preserve"> </v>
      </c>
      <c r="W29" s="162" t="str">
        <f t="shared" si="24"/>
        <v xml:space="preserve">  </v>
      </c>
      <c r="X29" s="88" t="b">
        <f t="shared" si="2"/>
        <v>1</v>
      </c>
      <c r="Y29" s="88" t="b">
        <f t="shared" si="3"/>
        <v>1</v>
      </c>
      <c r="Z29" s="88" t="b">
        <f t="shared" si="8"/>
        <v>1</v>
      </c>
      <c r="AA29" s="88" t="b">
        <f t="shared" si="9"/>
        <v>1</v>
      </c>
      <c r="AB29" s="88" t="b">
        <f t="shared" si="10"/>
        <v>1</v>
      </c>
      <c r="AC29" s="88" t="b">
        <f t="shared" si="11"/>
        <v>1</v>
      </c>
      <c r="AD29" s="88" t="b">
        <f t="shared" si="12"/>
        <v>1</v>
      </c>
      <c r="AE29" s="93"/>
      <c r="AF29" s="93"/>
      <c r="AH29" s="121" t="b">
        <f t="shared" si="13"/>
        <v>1</v>
      </c>
      <c r="AI29" s="121" t="b">
        <f t="shared" si="14"/>
        <v>1</v>
      </c>
      <c r="AJ29" s="121" t="b">
        <f t="shared" si="15"/>
        <v>1</v>
      </c>
      <c r="AK29" s="121" t="b">
        <f t="shared" si="16"/>
        <v>1</v>
      </c>
      <c r="AL29" s="121" t="b">
        <f t="shared" si="17"/>
        <v>1</v>
      </c>
      <c r="AM29" s="121" t="b">
        <f t="shared" si="18"/>
        <v>1</v>
      </c>
      <c r="AN29" s="121" t="b">
        <f t="shared" si="19"/>
        <v>1</v>
      </c>
      <c r="AO29" s="93"/>
      <c r="AP29" s="93"/>
      <c r="AQ29" s="93"/>
      <c r="AR29" s="93"/>
      <c r="AS29" s="93"/>
      <c r="AT29" s="115"/>
      <c r="AU29" s="115"/>
      <c r="AV29" s="115"/>
      <c r="AW29" s="115"/>
      <c r="AX29" s="115"/>
      <c r="AY29" s="115"/>
      <c r="AZ29" s="115"/>
      <c r="BA29" s="115"/>
    </row>
    <row r="30" spans="1:53" s="7" customFormat="1" ht="21.95" customHeight="1" x14ac:dyDescent="0.2">
      <c r="A30" s="2"/>
      <c r="B30" s="22">
        <v>18</v>
      </c>
      <c r="C30" s="189"/>
      <c r="D30" s="190"/>
      <c r="E30" s="22"/>
      <c r="F30" s="147">
        <f t="shared" si="4"/>
        <v>0</v>
      </c>
      <c r="G30" s="44"/>
      <c r="H30" s="186">
        <f t="shared" si="21"/>
        <v>0</v>
      </c>
      <c r="I30" s="187"/>
      <c r="J30" s="220"/>
      <c r="K30" s="221"/>
      <c r="L30" s="185"/>
      <c r="M30" s="185"/>
      <c r="N30" s="150" t="b">
        <f t="shared" si="22"/>
        <v>0</v>
      </c>
      <c r="O30" s="141" t="s">
        <v>97</v>
      </c>
      <c r="P30" s="153">
        <f>VLOOKUP(O30,Carburant!$A$1:$B$9,2,FALSE)</f>
        <v>0</v>
      </c>
      <c r="Q30" s="46"/>
      <c r="R30" s="48"/>
      <c r="S30" s="48"/>
      <c r="T30" s="159">
        <f t="shared" si="7"/>
        <v>0</v>
      </c>
      <c r="U30" s="160">
        <f t="shared" si="20"/>
        <v>0</v>
      </c>
      <c r="V30" s="161" t="str">
        <f t="shared" si="23"/>
        <v xml:space="preserve"> </v>
      </c>
      <c r="W30" s="162" t="str">
        <f t="shared" si="24"/>
        <v xml:space="preserve">  </v>
      </c>
      <c r="X30" s="88" t="b">
        <f t="shared" si="2"/>
        <v>1</v>
      </c>
      <c r="Y30" s="88" t="b">
        <f t="shared" si="3"/>
        <v>1</v>
      </c>
      <c r="Z30" s="88" t="b">
        <f t="shared" si="8"/>
        <v>1</v>
      </c>
      <c r="AA30" s="88" t="b">
        <f t="shared" si="9"/>
        <v>1</v>
      </c>
      <c r="AB30" s="88" t="b">
        <f t="shared" si="10"/>
        <v>1</v>
      </c>
      <c r="AC30" s="88" t="b">
        <f t="shared" si="11"/>
        <v>1</v>
      </c>
      <c r="AD30" s="88" t="b">
        <f t="shared" si="12"/>
        <v>1</v>
      </c>
      <c r="AE30" s="93"/>
      <c r="AF30" s="93"/>
      <c r="AH30" s="121" t="b">
        <f t="shared" si="13"/>
        <v>1</v>
      </c>
      <c r="AI30" s="121" t="b">
        <f t="shared" si="14"/>
        <v>1</v>
      </c>
      <c r="AJ30" s="121" t="b">
        <f t="shared" si="15"/>
        <v>1</v>
      </c>
      <c r="AK30" s="121" t="b">
        <f t="shared" si="16"/>
        <v>1</v>
      </c>
      <c r="AL30" s="121" t="b">
        <f t="shared" si="17"/>
        <v>1</v>
      </c>
      <c r="AM30" s="121" t="b">
        <f t="shared" si="18"/>
        <v>1</v>
      </c>
      <c r="AN30" s="121" t="b">
        <f t="shared" si="19"/>
        <v>1</v>
      </c>
      <c r="AO30" s="93"/>
      <c r="AP30" s="93"/>
      <c r="AQ30" s="93"/>
      <c r="AR30" s="93"/>
      <c r="AS30" s="93"/>
      <c r="AT30" s="115"/>
      <c r="AU30" s="115"/>
      <c r="AV30" s="115"/>
      <c r="AW30" s="115"/>
      <c r="AX30" s="115"/>
      <c r="AY30" s="115"/>
      <c r="AZ30" s="115"/>
      <c r="BA30" s="115"/>
    </row>
    <row r="31" spans="1:53" s="7" customFormat="1" ht="21.95" customHeight="1" x14ac:dyDescent="0.2">
      <c r="A31" s="2"/>
      <c r="B31" s="30">
        <v>19</v>
      </c>
      <c r="C31" s="189"/>
      <c r="D31" s="190"/>
      <c r="E31" s="22"/>
      <c r="F31" s="147">
        <f t="shared" si="4"/>
        <v>0</v>
      </c>
      <c r="G31" s="44"/>
      <c r="H31" s="186">
        <f t="shared" si="21"/>
        <v>0</v>
      </c>
      <c r="I31" s="187"/>
      <c r="J31" s="220"/>
      <c r="K31" s="221"/>
      <c r="L31" s="185"/>
      <c r="M31" s="185"/>
      <c r="N31" s="150" t="b">
        <f t="shared" si="22"/>
        <v>0</v>
      </c>
      <c r="O31" s="141" t="s">
        <v>97</v>
      </c>
      <c r="P31" s="153">
        <f>VLOOKUP(O31,Carburant!$A$1:$B$9,2,FALSE)</f>
        <v>0</v>
      </c>
      <c r="Q31" s="46"/>
      <c r="R31" s="48"/>
      <c r="S31" s="48"/>
      <c r="T31" s="159">
        <f t="shared" si="7"/>
        <v>0</v>
      </c>
      <c r="U31" s="160">
        <f t="shared" si="20"/>
        <v>0</v>
      </c>
      <c r="V31" s="161" t="str">
        <f t="shared" si="23"/>
        <v xml:space="preserve"> </v>
      </c>
      <c r="W31" s="162" t="str">
        <f t="shared" si="24"/>
        <v xml:space="preserve">  </v>
      </c>
      <c r="X31" s="88" t="b">
        <f t="shared" si="2"/>
        <v>1</v>
      </c>
      <c r="Y31" s="88" t="b">
        <f t="shared" si="3"/>
        <v>1</v>
      </c>
      <c r="Z31" s="88" t="b">
        <f t="shared" si="8"/>
        <v>1</v>
      </c>
      <c r="AA31" s="88" t="b">
        <f t="shared" si="9"/>
        <v>1</v>
      </c>
      <c r="AB31" s="88" t="b">
        <f t="shared" si="10"/>
        <v>1</v>
      </c>
      <c r="AC31" s="88" t="b">
        <f t="shared" si="11"/>
        <v>1</v>
      </c>
      <c r="AD31" s="88" t="b">
        <f t="shared" si="12"/>
        <v>1</v>
      </c>
      <c r="AE31" s="93"/>
      <c r="AF31" s="93"/>
      <c r="AH31" s="121" t="b">
        <f t="shared" si="13"/>
        <v>1</v>
      </c>
      <c r="AI31" s="121" t="b">
        <f t="shared" si="14"/>
        <v>1</v>
      </c>
      <c r="AJ31" s="121" t="b">
        <f t="shared" si="15"/>
        <v>1</v>
      </c>
      <c r="AK31" s="121" t="b">
        <f t="shared" si="16"/>
        <v>1</v>
      </c>
      <c r="AL31" s="121" t="b">
        <f t="shared" si="17"/>
        <v>1</v>
      </c>
      <c r="AM31" s="121" t="b">
        <f t="shared" si="18"/>
        <v>1</v>
      </c>
      <c r="AN31" s="121" t="b">
        <f t="shared" si="19"/>
        <v>1</v>
      </c>
      <c r="AO31" s="93"/>
      <c r="AP31" s="93"/>
      <c r="AQ31" s="93"/>
      <c r="AR31" s="93"/>
      <c r="AS31" s="93"/>
      <c r="AT31" s="115"/>
      <c r="AU31" s="115"/>
      <c r="AV31" s="115"/>
      <c r="AW31" s="115"/>
      <c r="AX31" s="115"/>
      <c r="AY31" s="115"/>
      <c r="AZ31" s="115"/>
      <c r="BA31" s="115"/>
    </row>
    <row r="32" spans="1:53" s="7" customFormat="1" ht="21.95" customHeight="1" x14ac:dyDescent="0.2">
      <c r="A32" s="2"/>
      <c r="B32" s="30">
        <v>20</v>
      </c>
      <c r="C32" s="189"/>
      <c r="D32" s="190"/>
      <c r="E32" s="22"/>
      <c r="F32" s="147">
        <f t="shared" si="4"/>
        <v>0</v>
      </c>
      <c r="G32" s="44"/>
      <c r="H32" s="186">
        <f t="shared" si="21"/>
        <v>0</v>
      </c>
      <c r="I32" s="187"/>
      <c r="J32" s="220"/>
      <c r="K32" s="221"/>
      <c r="L32" s="185"/>
      <c r="M32" s="185"/>
      <c r="N32" s="150" t="b">
        <f t="shared" si="22"/>
        <v>0</v>
      </c>
      <c r="O32" s="141" t="s">
        <v>97</v>
      </c>
      <c r="P32" s="153">
        <f>VLOOKUP(O32,Carburant!$A$1:$B$9,2,FALSE)</f>
        <v>0</v>
      </c>
      <c r="Q32" s="46"/>
      <c r="R32" s="48"/>
      <c r="S32" s="48"/>
      <c r="T32" s="159">
        <f t="shared" si="7"/>
        <v>0</v>
      </c>
      <c r="U32" s="160">
        <f t="shared" si="20"/>
        <v>0</v>
      </c>
      <c r="V32" s="161" t="str">
        <f t="shared" si="23"/>
        <v xml:space="preserve"> </v>
      </c>
      <c r="W32" s="162" t="str">
        <f t="shared" si="24"/>
        <v xml:space="preserve">  </v>
      </c>
      <c r="X32" s="88" t="b">
        <f t="shared" si="2"/>
        <v>1</v>
      </c>
      <c r="Y32" s="88" t="b">
        <f t="shared" si="3"/>
        <v>1</v>
      </c>
      <c r="Z32" s="88" t="b">
        <f t="shared" si="8"/>
        <v>1</v>
      </c>
      <c r="AA32" s="88" t="b">
        <f t="shared" si="9"/>
        <v>1</v>
      </c>
      <c r="AB32" s="88" t="b">
        <f t="shared" si="10"/>
        <v>1</v>
      </c>
      <c r="AC32" s="88" t="b">
        <f t="shared" si="11"/>
        <v>1</v>
      </c>
      <c r="AD32" s="88" t="b">
        <f t="shared" si="12"/>
        <v>1</v>
      </c>
      <c r="AE32" s="93"/>
      <c r="AF32" s="93"/>
      <c r="AH32" s="121" t="b">
        <f t="shared" si="13"/>
        <v>1</v>
      </c>
      <c r="AI32" s="121" t="b">
        <f t="shared" si="14"/>
        <v>1</v>
      </c>
      <c r="AJ32" s="121" t="b">
        <f t="shared" si="15"/>
        <v>1</v>
      </c>
      <c r="AK32" s="121" t="b">
        <f t="shared" si="16"/>
        <v>1</v>
      </c>
      <c r="AL32" s="121" t="b">
        <f t="shared" si="17"/>
        <v>1</v>
      </c>
      <c r="AM32" s="121" t="b">
        <f t="shared" si="18"/>
        <v>1</v>
      </c>
      <c r="AN32" s="121" t="b">
        <f t="shared" si="19"/>
        <v>1</v>
      </c>
      <c r="AO32" s="93"/>
      <c r="AP32" s="93"/>
      <c r="AQ32" s="93"/>
      <c r="AR32" s="93"/>
      <c r="AS32" s="93"/>
      <c r="AT32" s="115"/>
      <c r="AU32" s="115"/>
      <c r="AV32" s="115"/>
      <c r="AW32" s="115"/>
      <c r="AX32" s="115"/>
      <c r="AY32" s="115"/>
      <c r="AZ32" s="115"/>
      <c r="BA32" s="115"/>
    </row>
    <row r="33" spans="1:53" s="7" customFormat="1" ht="21.95" customHeight="1" x14ac:dyDescent="0.2">
      <c r="A33" s="2"/>
      <c r="B33" s="22">
        <v>21</v>
      </c>
      <c r="C33" s="189"/>
      <c r="D33" s="190"/>
      <c r="E33" s="22"/>
      <c r="F33" s="147">
        <f t="shared" si="4"/>
        <v>0</v>
      </c>
      <c r="G33" s="44"/>
      <c r="H33" s="186">
        <f t="shared" si="21"/>
        <v>0</v>
      </c>
      <c r="I33" s="187"/>
      <c r="J33" s="220"/>
      <c r="K33" s="221"/>
      <c r="L33" s="185"/>
      <c r="M33" s="185"/>
      <c r="N33" s="150" t="b">
        <f t="shared" si="22"/>
        <v>0</v>
      </c>
      <c r="O33" s="141" t="s">
        <v>97</v>
      </c>
      <c r="P33" s="153">
        <f>VLOOKUP(O33,Carburant!$A$1:$B$9,2,FALSE)</f>
        <v>0</v>
      </c>
      <c r="Q33" s="46"/>
      <c r="R33" s="48"/>
      <c r="S33" s="48"/>
      <c r="T33" s="159">
        <f t="shared" si="7"/>
        <v>0</v>
      </c>
      <c r="U33" s="160">
        <f t="shared" si="20"/>
        <v>0</v>
      </c>
      <c r="V33" s="161" t="str">
        <f t="shared" si="23"/>
        <v xml:space="preserve"> </v>
      </c>
      <c r="W33" s="162" t="str">
        <f t="shared" si="24"/>
        <v xml:space="preserve">  </v>
      </c>
      <c r="X33" s="88" t="b">
        <f t="shared" si="2"/>
        <v>1</v>
      </c>
      <c r="Y33" s="88" t="b">
        <f t="shared" si="3"/>
        <v>1</v>
      </c>
      <c r="Z33" s="88" t="b">
        <f t="shared" si="8"/>
        <v>1</v>
      </c>
      <c r="AA33" s="88" t="b">
        <f t="shared" si="9"/>
        <v>1</v>
      </c>
      <c r="AB33" s="88" t="b">
        <f t="shared" si="10"/>
        <v>1</v>
      </c>
      <c r="AC33" s="88" t="b">
        <f t="shared" si="11"/>
        <v>1</v>
      </c>
      <c r="AD33" s="88" t="b">
        <f t="shared" si="12"/>
        <v>1</v>
      </c>
      <c r="AE33" s="93"/>
      <c r="AF33" s="93"/>
      <c r="AH33" s="121" t="b">
        <f t="shared" si="13"/>
        <v>1</v>
      </c>
      <c r="AI33" s="121" t="b">
        <f t="shared" si="14"/>
        <v>1</v>
      </c>
      <c r="AJ33" s="121" t="b">
        <f t="shared" si="15"/>
        <v>1</v>
      </c>
      <c r="AK33" s="121" t="b">
        <f t="shared" si="16"/>
        <v>1</v>
      </c>
      <c r="AL33" s="121" t="b">
        <f t="shared" si="17"/>
        <v>1</v>
      </c>
      <c r="AM33" s="121" t="b">
        <f t="shared" si="18"/>
        <v>1</v>
      </c>
      <c r="AN33" s="121" t="b">
        <f t="shared" si="19"/>
        <v>1</v>
      </c>
      <c r="AO33" s="93"/>
      <c r="AP33" s="93"/>
      <c r="AQ33" s="93"/>
      <c r="AR33" s="93"/>
      <c r="AS33" s="93"/>
      <c r="AT33" s="115"/>
      <c r="AU33" s="115"/>
      <c r="AV33" s="115"/>
      <c r="AW33" s="115"/>
      <c r="AX33" s="115"/>
      <c r="AY33" s="115"/>
      <c r="AZ33" s="115"/>
      <c r="BA33" s="115"/>
    </row>
    <row r="34" spans="1:53" s="7" customFormat="1" ht="21.95" customHeight="1" x14ac:dyDescent="0.2">
      <c r="A34" s="2"/>
      <c r="B34" s="22">
        <v>22</v>
      </c>
      <c r="C34" s="189"/>
      <c r="D34" s="190"/>
      <c r="E34" s="22"/>
      <c r="F34" s="147">
        <f t="shared" si="4"/>
        <v>0</v>
      </c>
      <c r="G34" s="44"/>
      <c r="H34" s="186">
        <f t="shared" si="21"/>
        <v>0</v>
      </c>
      <c r="I34" s="187"/>
      <c r="J34" s="220"/>
      <c r="K34" s="221"/>
      <c r="L34" s="185"/>
      <c r="M34" s="185"/>
      <c r="N34" s="150" t="b">
        <f t="shared" si="22"/>
        <v>0</v>
      </c>
      <c r="O34" s="141" t="s">
        <v>97</v>
      </c>
      <c r="P34" s="153">
        <f>VLOOKUP(O34,Carburant!$A$1:$B$9,2,FALSE)</f>
        <v>0</v>
      </c>
      <c r="Q34" s="46"/>
      <c r="R34" s="48"/>
      <c r="S34" s="48"/>
      <c r="T34" s="159">
        <f t="shared" si="7"/>
        <v>0</v>
      </c>
      <c r="U34" s="160">
        <f t="shared" si="20"/>
        <v>0</v>
      </c>
      <c r="V34" s="161" t="str">
        <f>IFERROR((U34/S34)," ")</f>
        <v xml:space="preserve"> </v>
      </c>
      <c r="W34" s="162" t="str">
        <f t="shared" si="24"/>
        <v xml:space="preserve">  </v>
      </c>
      <c r="X34" s="88" t="b">
        <f t="shared" si="2"/>
        <v>1</v>
      </c>
      <c r="Y34" s="88" t="b">
        <f t="shared" si="3"/>
        <v>1</v>
      </c>
      <c r="Z34" s="88" t="b">
        <f t="shared" si="8"/>
        <v>1</v>
      </c>
      <c r="AA34" s="88" t="b">
        <f t="shared" si="9"/>
        <v>1</v>
      </c>
      <c r="AB34" s="88" t="b">
        <f t="shared" si="10"/>
        <v>1</v>
      </c>
      <c r="AC34" s="88" t="b">
        <f t="shared" si="11"/>
        <v>1</v>
      </c>
      <c r="AD34" s="88" t="b">
        <f t="shared" si="12"/>
        <v>1</v>
      </c>
      <c r="AE34" s="93"/>
      <c r="AF34" s="93"/>
      <c r="AH34" s="121" t="b">
        <f t="shared" si="13"/>
        <v>1</v>
      </c>
      <c r="AI34" s="121" t="b">
        <f t="shared" si="14"/>
        <v>1</v>
      </c>
      <c r="AJ34" s="121" t="b">
        <f t="shared" si="15"/>
        <v>1</v>
      </c>
      <c r="AK34" s="121" t="b">
        <f t="shared" si="16"/>
        <v>1</v>
      </c>
      <c r="AL34" s="121" t="b">
        <f t="shared" si="17"/>
        <v>1</v>
      </c>
      <c r="AM34" s="121" t="b">
        <f t="shared" si="18"/>
        <v>1</v>
      </c>
      <c r="AN34" s="121" t="b">
        <f t="shared" si="19"/>
        <v>1</v>
      </c>
      <c r="AO34" s="93"/>
      <c r="AP34" s="93"/>
      <c r="AQ34" s="93"/>
      <c r="AR34" s="93"/>
      <c r="AS34" s="93"/>
      <c r="AT34" s="115"/>
      <c r="AU34" s="115"/>
      <c r="AV34" s="115"/>
      <c r="AW34" s="115"/>
      <c r="AX34" s="115"/>
      <c r="AY34" s="115"/>
      <c r="AZ34" s="115"/>
      <c r="BA34" s="115"/>
    </row>
    <row r="35" spans="1:53" s="7" customFormat="1" ht="21.95" customHeight="1" x14ac:dyDescent="0.2">
      <c r="A35" s="2"/>
      <c r="B35" s="22">
        <v>23</v>
      </c>
      <c r="C35" s="189"/>
      <c r="D35" s="190"/>
      <c r="E35" s="22"/>
      <c r="F35" s="147">
        <f t="shared" si="4"/>
        <v>0</v>
      </c>
      <c r="G35" s="44"/>
      <c r="H35" s="186">
        <f t="shared" si="21"/>
        <v>0</v>
      </c>
      <c r="I35" s="187"/>
      <c r="J35" s="220"/>
      <c r="K35" s="221"/>
      <c r="L35" s="185"/>
      <c r="M35" s="185"/>
      <c r="N35" s="150" t="b">
        <f t="shared" si="22"/>
        <v>0</v>
      </c>
      <c r="O35" s="141" t="s">
        <v>97</v>
      </c>
      <c r="P35" s="153">
        <f>VLOOKUP(O35,Carburant!$A$1:$B$9,2,FALSE)</f>
        <v>0</v>
      </c>
      <c r="Q35" s="46"/>
      <c r="R35" s="48"/>
      <c r="S35" s="48"/>
      <c r="T35" s="159">
        <f t="shared" si="7"/>
        <v>0</v>
      </c>
      <c r="U35" s="160">
        <f t="shared" si="20"/>
        <v>0</v>
      </c>
      <c r="V35" s="161" t="str">
        <f t="shared" si="23"/>
        <v xml:space="preserve"> </v>
      </c>
      <c r="W35" s="162" t="str">
        <f t="shared" si="24"/>
        <v xml:space="preserve">  </v>
      </c>
      <c r="X35" s="88" t="b">
        <f t="shared" si="2"/>
        <v>1</v>
      </c>
      <c r="Y35" s="88" t="b">
        <f t="shared" si="3"/>
        <v>1</v>
      </c>
      <c r="Z35" s="88" t="b">
        <f t="shared" si="8"/>
        <v>1</v>
      </c>
      <c r="AA35" s="88" t="b">
        <f t="shared" si="9"/>
        <v>1</v>
      </c>
      <c r="AB35" s="88" t="b">
        <f t="shared" si="10"/>
        <v>1</v>
      </c>
      <c r="AC35" s="88" t="b">
        <f t="shared" si="11"/>
        <v>1</v>
      </c>
      <c r="AD35" s="88" t="b">
        <f t="shared" si="12"/>
        <v>1</v>
      </c>
      <c r="AE35" s="93"/>
      <c r="AF35" s="93"/>
      <c r="AH35" s="121" t="b">
        <f t="shared" si="13"/>
        <v>1</v>
      </c>
      <c r="AI35" s="121" t="b">
        <f t="shared" si="14"/>
        <v>1</v>
      </c>
      <c r="AJ35" s="121" t="b">
        <f t="shared" si="15"/>
        <v>1</v>
      </c>
      <c r="AK35" s="121" t="b">
        <f t="shared" si="16"/>
        <v>1</v>
      </c>
      <c r="AL35" s="121" t="b">
        <f t="shared" si="17"/>
        <v>1</v>
      </c>
      <c r="AM35" s="121" t="b">
        <f t="shared" si="18"/>
        <v>1</v>
      </c>
      <c r="AN35" s="121" t="b">
        <f t="shared" si="19"/>
        <v>1</v>
      </c>
      <c r="AO35" s="93"/>
      <c r="AP35" s="93"/>
      <c r="AQ35" s="93"/>
      <c r="AR35" s="93"/>
      <c r="AS35" s="93"/>
      <c r="AT35" s="115"/>
      <c r="AU35" s="115"/>
      <c r="AV35" s="115"/>
      <c r="AW35" s="115"/>
      <c r="AX35" s="115"/>
      <c r="AY35" s="115"/>
      <c r="AZ35" s="115"/>
      <c r="BA35" s="115"/>
    </row>
    <row r="36" spans="1:53" s="7" customFormat="1" ht="21.95" customHeight="1" x14ac:dyDescent="0.2">
      <c r="A36" s="2"/>
      <c r="B36" s="22">
        <v>24</v>
      </c>
      <c r="C36" s="189"/>
      <c r="D36" s="190"/>
      <c r="E36" s="22"/>
      <c r="F36" s="147">
        <f t="shared" si="4"/>
        <v>0</v>
      </c>
      <c r="G36" s="44"/>
      <c r="H36" s="186">
        <f t="shared" si="21"/>
        <v>0</v>
      </c>
      <c r="I36" s="187"/>
      <c r="J36" s="220"/>
      <c r="K36" s="221"/>
      <c r="L36" s="185"/>
      <c r="M36" s="185"/>
      <c r="N36" s="150" t="b">
        <f t="shared" si="22"/>
        <v>0</v>
      </c>
      <c r="O36" s="141" t="s">
        <v>97</v>
      </c>
      <c r="P36" s="153">
        <f>VLOOKUP(O36,Carburant!$A$1:$B$9,2,FALSE)</f>
        <v>0</v>
      </c>
      <c r="Q36" s="46"/>
      <c r="R36" s="48"/>
      <c r="S36" s="48"/>
      <c r="T36" s="159">
        <f t="shared" si="7"/>
        <v>0</v>
      </c>
      <c r="U36" s="160">
        <f t="shared" si="20"/>
        <v>0</v>
      </c>
      <c r="V36" s="161" t="str">
        <f t="shared" si="23"/>
        <v xml:space="preserve"> </v>
      </c>
      <c r="W36" s="162" t="str">
        <f t="shared" si="24"/>
        <v xml:space="preserve">  </v>
      </c>
      <c r="X36" s="88" t="b">
        <f t="shared" si="2"/>
        <v>1</v>
      </c>
      <c r="Y36" s="88" t="b">
        <f t="shared" si="3"/>
        <v>1</v>
      </c>
      <c r="Z36" s="88" t="b">
        <f t="shared" si="8"/>
        <v>1</v>
      </c>
      <c r="AA36" s="88" t="b">
        <f t="shared" si="9"/>
        <v>1</v>
      </c>
      <c r="AB36" s="88" t="b">
        <f t="shared" si="10"/>
        <v>1</v>
      </c>
      <c r="AC36" s="88" t="b">
        <f t="shared" si="11"/>
        <v>1</v>
      </c>
      <c r="AD36" s="88" t="b">
        <f t="shared" si="12"/>
        <v>1</v>
      </c>
      <c r="AE36" s="93"/>
      <c r="AF36" s="93"/>
      <c r="AH36" s="121" t="b">
        <f t="shared" si="13"/>
        <v>1</v>
      </c>
      <c r="AI36" s="121" t="b">
        <f t="shared" si="14"/>
        <v>1</v>
      </c>
      <c r="AJ36" s="121" t="b">
        <f t="shared" si="15"/>
        <v>1</v>
      </c>
      <c r="AK36" s="121" t="b">
        <f t="shared" si="16"/>
        <v>1</v>
      </c>
      <c r="AL36" s="121" t="b">
        <f t="shared" si="17"/>
        <v>1</v>
      </c>
      <c r="AM36" s="121" t="b">
        <f t="shared" si="18"/>
        <v>1</v>
      </c>
      <c r="AN36" s="121" t="b">
        <f t="shared" si="19"/>
        <v>1</v>
      </c>
      <c r="AO36" s="93"/>
      <c r="AP36" s="93"/>
      <c r="AQ36" s="93"/>
      <c r="AR36" s="93"/>
      <c r="AS36" s="93"/>
      <c r="AT36" s="115"/>
      <c r="AU36" s="115"/>
      <c r="AV36" s="115"/>
      <c r="AW36" s="115"/>
      <c r="AX36" s="115"/>
      <c r="AY36" s="115"/>
      <c r="AZ36" s="115"/>
      <c r="BA36" s="115"/>
    </row>
    <row r="37" spans="1:53" s="7" customFormat="1" ht="21.95" customHeight="1" x14ac:dyDescent="0.2">
      <c r="A37" s="2"/>
      <c r="B37" s="22">
        <v>25</v>
      </c>
      <c r="C37" s="189"/>
      <c r="D37" s="190"/>
      <c r="E37" s="22"/>
      <c r="F37" s="147">
        <f t="shared" si="4"/>
        <v>0</v>
      </c>
      <c r="G37" s="44"/>
      <c r="H37" s="186">
        <f t="shared" ref="H37:H49" si="25">L36</f>
        <v>0</v>
      </c>
      <c r="I37" s="187"/>
      <c r="J37" s="124"/>
      <c r="K37" s="125"/>
      <c r="L37" s="185"/>
      <c r="M37" s="185"/>
      <c r="N37" s="150" t="b">
        <f t="shared" si="22"/>
        <v>0</v>
      </c>
      <c r="O37" s="141" t="s">
        <v>97</v>
      </c>
      <c r="P37" s="153">
        <f>VLOOKUP(O37,Carburant!$A$1:$B$9,2,FALSE)</f>
        <v>0</v>
      </c>
      <c r="Q37" s="46"/>
      <c r="R37" s="48"/>
      <c r="S37" s="48"/>
      <c r="T37" s="159">
        <f t="shared" si="7"/>
        <v>0</v>
      </c>
      <c r="U37" s="160">
        <f t="shared" si="20"/>
        <v>0</v>
      </c>
      <c r="V37" s="161" t="str">
        <f t="shared" si="23"/>
        <v xml:space="preserve"> </v>
      </c>
      <c r="W37" s="162" t="str">
        <f t="shared" si="24"/>
        <v xml:space="preserve">  </v>
      </c>
      <c r="X37" s="88"/>
      <c r="Y37" s="88"/>
      <c r="Z37" s="88"/>
      <c r="AA37" s="88"/>
      <c r="AB37" s="88"/>
      <c r="AC37" s="88"/>
      <c r="AD37" s="88"/>
      <c r="AE37" s="93"/>
      <c r="AF37" s="93"/>
      <c r="AH37" s="121"/>
      <c r="AI37" s="121"/>
      <c r="AJ37" s="121"/>
      <c r="AK37" s="121"/>
      <c r="AL37" s="121"/>
      <c r="AM37" s="121"/>
      <c r="AN37" s="121"/>
      <c r="AO37" s="93"/>
      <c r="AP37" s="93"/>
      <c r="AQ37" s="93"/>
      <c r="AR37" s="93"/>
      <c r="AS37" s="93"/>
      <c r="AT37" s="115"/>
      <c r="AU37" s="115"/>
      <c r="AV37" s="115"/>
      <c r="AW37" s="115"/>
      <c r="AX37" s="115"/>
      <c r="AY37" s="115"/>
      <c r="AZ37" s="115"/>
      <c r="BA37" s="115"/>
    </row>
    <row r="38" spans="1:53" s="7" customFormat="1" ht="21.95" customHeight="1" x14ac:dyDescent="0.2">
      <c r="A38" s="2"/>
      <c r="B38" s="22">
        <v>26</v>
      </c>
      <c r="C38" s="189"/>
      <c r="D38" s="190"/>
      <c r="E38" s="22"/>
      <c r="F38" s="147">
        <f t="shared" si="4"/>
        <v>0</v>
      </c>
      <c r="G38" s="44"/>
      <c r="H38" s="186">
        <f t="shared" si="25"/>
        <v>0</v>
      </c>
      <c r="I38" s="187"/>
      <c r="J38" s="124"/>
      <c r="K38" s="125"/>
      <c r="L38" s="185"/>
      <c r="M38" s="185"/>
      <c r="N38" s="150" t="b">
        <f t="shared" si="22"/>
        <v>0</v>
      </c>
      <c r="O38" s="141" t="s">
        <v>97</v>
      </c>
      <c r="P38" s="153">
        <f>VLOOKUP(O38,Carburant!$A$1:$B$9,2,FALSE)</f>
        <v>0</v>
      </c>
      <c r="Q38" s="46"/>
      <c r="R38" s="48"/>
      <c r="S38" s="48"/>
      <c r="T38" s="159">
        <f t="shared" si="7"/>
        <v>0</v>
      </c>
      <c r="U38" s="160">
        <f t="shared" si="20"/>
        <v>0</v>
      </c>
      <c r="V38" s="161" t="str">
        <f t="shared" si="23"/>
        <v xml:space="preserve"> </v>
      </c>
      <c r="W38" s="162" t="str">
        <f t="shared" si="24"/>
        <v xml:space="preserve">  </v>
      </c>
      <c r="X38" s="88"/>
      <c r="Y38" s="88"/>
      <c r="Z38" s="88"/>
      <c r="AA38" s="88"/>
      <c r="AB38" s="88"/>
      <c r="AC38" s="88"/>
      <c r="AD38" s="88"/>
      <c r="AE38" s="93"/>
      <c r="AF38" s="93"/>
      <c r="AH38" s="121"/>
      <c r="AI38" s="121"/>
      <c r="AJ38" s="121"/>
      <c r="AK38" s="121"/>
      <c r="AL38" s="121"/>
      <c r="AM38" s="121"/>
      <c r="AN38" s="121"/>
      <c r="AO38" s="93"/>
      <c r="AP38" s="93"/>
      <c r="AQ38" s="93"/>
      <c r="AR38" s="93"/>
      <c r="AS38" s="93"/>
      <c r="AT38" s="115"/>
      <c r="AU38" s="115"/>
      <c r="AV38" s="115"/>
      <c r="AW38" s="115"/>
      <c r="AX38" s="115"/>
      <c r="AY38" s="115"/>
      <c r="AZ38" s="115"/>
      <c r="BA38" s="115"/>
    </row>
    <row r="39" spans="1:53" s="7" customFormat="1" ht="21.95" customHeight="1" x14ac:dyDescent="0.2">
      <c r="A39" s="2"/>
      <c r="B39" s="22">
        <v>27</v>
      </c>
      <c r="C39" s="189"/>
      <c r="D39" s="190"/>
      <c r="E39" s="22"/>
      <c r="F39" s="147">
        <f t="shared" si="4"/>
        <v>0</v>
      </c>
      <c r="G39" s="44"/>
      <c r="H39" s="186">
        <f t="shared" si="25"/>
        <v>0</v>
      </c>
      <c r="I39" s="187"/>
      <c r="J39" s="124"/>
      <c r="K39" s="125"/>
      <c r="L39" s="185"/>
      <c r="M39" s="185"/>
      <c r="N39" s="150" t="b">
        <f t="shared" si="22"/>
        <v>0</v>
      </c>
      <c r="O39" s="141" t="s">
        <v>97</v>
      </c>
      <c r="P39" s="153">
        <f>VLOOKUP(O39,Carburant!$A$1:$B$9,2,FALSE)</f>
        <v>0</v>
      </c>
      <c r="Q39" s="46"/>
      <c r="R39" s="48"/>
      <c r="S39" s="48"/>
      <c r="T39" s="159">
        <f t="shared" si="7"/>
        <v>0</v>
      </c>
      <c r="U39" s="160">
        <f t="shared" si="20"/>
        <v>0</v>
      </c>
      <c r="V39" s="161" t="str">
        <f t="shared" si="23"/>
        <v xml:space="preserve"> </v>
      </c>
      <c r="W39" s="162" t="str">
        <f t="shared" si="24"/>
        <v xml:space="preserve">  </v>
      </c>
      <c r="X39" s="88"/>
      <c r="Y39" s="88"/>
      <c r="Z39" s="88"/>
      <c r="AA39" s="88"/>
      <c r="AB39" s="88"/>
      <c r="AC39" s="88"/>
      <c r="AD39" s="88"/>
      <c r="AE39" s="93"/>
      <c r="AF39" s="93"/>
      <c r="AH39" s="121"/>
      <c r="AI39" s="121"/>
      <c r="AJ39" s="121"/>
      <c r="AK39" s="121"/>
      <c r="AL39" s="121"/>
      <c r="AM39" s="121"/>
      <c r="AN39" s="121"/>
      <c r="AO39" s="93"/>
      <c r="AP39" s="93"/>
      <c r="AQ39" s="93"/>
      <c r="AR39" s="93"/>
      <c r="AS39" s="93"/>
      <c r="AT39" s="115"/>
      <c r="AU39" s="115"/>
      <c r="AV39" s="115"/>
      <c r="AW39" s="115"/>
      <c r="AX39" s="115"/>
      <c r="AY39" s="115"/>
      <c r="AZ39" s="115"/>
      <c r="BA39" s="115"/>
    </row>
    <row r="40" spans="1:53" s="7" customFormat="1" ht="21.95" customHeight="1" x14ac:dyDescent="0.2">
      <c r="A40" s="2"/>
      <c r="B40" s="22">
        <v>28</v>
      </c>
      <c r="C40" s="189"/>
      <c r="D40" s="190"/>
      <c r="E40" s="22"/>
      <c r="F40" s="147">
        <f t="shared" si="4"/>
        <v>0</v>
      </c>
      <c r="G40" s="44"/>
      <c r="H40" s="186">
        <f t="shared" si="25"/>
        <v>0</v>
      </c>
      <c r="I40" s="187"/>
      <c r="J40" s="124"/>
      <c r="K40" s="125"/>
      <c r="L40" s="185"/>
      <c r="M40" s="185"/>
      <c r="N40" s="150" t="b">
        <f t="shared" si="22"/>
        <v>0</v>
      </c>
      <c r="O40" s="141" t="s">
        <v>97</v>
      </c>
      <c r="P40" s="153">
        <f>VLOOKUP(O40,Carburant!$A$1:$B$9,2,FALSE)</f>
        <v>0</v>
      </c>
      <c r="Q40" s="46"/>
      <c r="R40" s="48"/>
      <c r="S40" s="48"/>
      <c r="T40" s="159">
        <f t="shared" si="7"/>
        <v>0</v>
      </c>
      <c r="U40" s="160">
        <f t="shared" si="20"/>
        <v>0</v>
      </c>
      <c r="V40" s="161" t="str">
        <f t="shared" si="23"/>
        <v xml:space="preserve"> </v>
      </c>
      <c r="W40" s="162" t="str">
        <f t="shared" si="24"/>
        <v xml:space="preserve">  </v>
      </c>
      <c r="X40" s="88"/>
      <c r="Y40" s="88"/>
      <c r="Z40" s="88"/>
      <c r="AA40" s="88"/>
      <c r="AB40" s="88"/>
      <c r="AC40" s="88"/>
      <c r="AD40" s="88"/>
      <c r="AE40" s="93"/>
      <c r="AF40" s="93"/>
      <c r="AH40" s="121"/>
      <c r="AI40" s="121"/>
      <c r="AJ40" s="121"/>
      <c r="AK40" s="121"/>
      <c r="AL40" s="121"/>
      <c r="AM40" s="121"/>
      <c r="AN40" s="121"/>
      <c r="AO40" s="93"/>
      <c r="AP40" s="93"/>
      <c r="AQ40" s="93"/>
      <c r="AR40" s="93"/>
      <c r="AS40" s="93"/>
      <c r="AT40" s="115"/>
      <c r="AU40" s="115"/>
      <c r="AV40" s="115"/>
      <c r="AW40" s="115"/>
      <c r="AX40" s="115"/>
      <c r="AY40" s="115"/>
      <c r="AZ40" s="115"/>
      <c r="BA40" s="115"/>
    </row>
    <row r="41" spans="1:53" s="7" customFormat="1" ht="21.95" customHeight="1" x14ac:dyDescent="0.2">
      <c r="A41" s="2"/>
      <c r="B41" s="22">
        <v>29</v>
      </c>
      <c r="C41" s="189"/>
      <c r="D41" s="190"/>
      <c r="E41" s="22"/>
      <c r="F41" s="147">
        <f t="shared" si="4"/>
        <v>0</v>
      </c>
      <c r="G41" s="44"/>
      <c r="H41" s="186">
        <f t="shared" si="25"/>
        <v>0</v>
      </c>
      <c r="I41" s="187"/>
      <c r="J41" s="124"/>
      <c r="K41" s="125"/>
      <c r="L41" s="185"/>
      <c r="M41" s="185"/>
      <c r="N41" s="150" t="b">
        <f t="shared" si="22"/>
        <v>0</v>
      </c>
      <c r="O41" s="141" t="s">
        <v>97</v>
      </c>
      <c r="P41" s="153">
        <f>VLOOKUP(O41,Carburant!$A$1:$B$9,2,FALSE)</f>
        <v>0</v>
      </c>
      <c r="Q41" s="46"/>
      <c r="R41" s="48"/>
      <c r="S41" s="48"/>
      <c r="T41" s="159">
        <f t="shared" si="7"/>
        <v>0</v>
      </c>
      <c r="U41" s="160">
        <f t="shared" si="20"/>
        <v>0</v>
      </c>
      <c r="V41" s="161" t="str">
        <f t="shared" si="23"/>
        <v xml:space="preserve"> </v>
      </c>
      <c r="W41" s="162" t="str">
        <f t="shared" si="24"/>
        <v xml:space="preserve">  </v>
      </c>
      <c r="X41" s="88"/>
      <c r="Y41" s="88"/>
      <c r="Z41" s="88"/>
      <c r="AA41" s="88"/>
      <c r="AB41" s="88"/>
      <c r="AC41" s="88"/>
      <c r="AD41" s="88"/>
      <c r="AE41" s="93"/>
      <c r="AF41" s="93"/>
      <c r="AH41" s="121"/>
      <c r="AI41" s="121"/>
      <c r="AJ41" s="121"/>
      <c r="AK41" s="121"/>
      <c r="AL41" s="121"/>
      <c r="AM41" s="121"/>
      <c r="AN41" s="121"/>
      <c r="AO41" s="93"/>
      <c r="AP41" s="93"/>
      <c r="AQ41" s="93"/>
      <c r="AR41" s="93"/>
      <c r="AS41" s="93"/>
      <c r="AT41" s="115"/>
      <c r="AU41" s="115"/>
      <c r="AV41" s="115"/>
      <c r="AW41" s="115"/>
      <c r="AX41" s="115"/>
      <c r="AY41" s="115"/>
      <c r="AZ41" s="115"/>
      <c r="BA41" s="115"/>
    </row>
    <row r="42" spans="1:53" s="7" customFormat="1" ht="21.95" customHeight="1" x14ac:dyDescent="0.2">
      <c r="A42" s="2"/>
      <c r="B42" s="22">
        <v>30</v>
      </c>
      <c r="C42" s="189"/>
      <c r="D42" s="190"/>
      <c r="E42" s="22"/>
      <c r="F42" s="147">
        <f t="shared" si="4"/>
        <v>0</v>
      </c>
      <c r="G42" s="44"/>
      <c r="H42" s="186">
        <f t="shared" si="25"/>
        <v>0</v>
      </c>
      <c r="I42" s="187"/>
      <c r="J42" s="124"/>
      <c r="K42" s="125"/>
      <c r="L42" s="185"/>
      <c r="M42" s="185"/>
      <c r="N42" s="150" t="b">
        <f t="shared" si="22"/>
        <v>0</v>
      </c>
      <c r="O42" s="141" t="s">
        <v>97</v>
      </c>
      <c r="P42" s="153">
        <f>VLOOKUP(O42,Carburant!$A$1:$B$9,2,FALSE)</f>
        <v>0</v>
      </c>
      <c r="Q42" s="46"/>
      <c r="R42" s="48"/>
      <c r="S42" s="48"/>
      <c r="T42" s="159">
        <f t="shared" si="7"/>
        <v>0</v>
      </c>
      <c r="U42" s="160">
        <f t="shared" si="20"/>
        <v>0</v>
      </c>
      <c r="V42" s="161" t="str">
        <f t="shared" si="23"/>
        <v xml:space="preserve"> </v>
      </c>
      <c r="W42" s="162" t="str">
        <f t="shared" si="24"/>
        <v xml:space="preserve">  </v>
      </c>
      <c r="X42" s="88"/>
      <c r="Y42" s="88"/>
      <c r="Z42" s="88"/>
      <c r="AA42" s="88"/>
      <c r="AB42" s="88"/>
      <c r="AC42" s="88"/>
      <c r="AD42" s="88"/>
      <c r="AE42" s="93"/>
      <c r="AF42" s="93"/>
      <c r="AH42" s="121"/>
      <c r="AI42" s="121"/>
      <c r="AJ42" s="121"/>
      <c r="AK42" s="121"/>
      <c r="AL42" s="121"/>
      <c r="AM42" s="121"/>
      <c r="AN42" s="121"/>
      <c r="AO42" s="93"/>
      <c r="AP42" s="93"/>
      <c r="AQ42" s="93"/>
      <c r="AR42" s="93"/>
      <c r="AS42" s="93"/>
      <c r="AT42" s="115"/>
      <c r="AU42" s="115"/>
      <c r="AV42" s="115"/>
      <c r="AW42" s="115"/>
      <c r="AX42" s="115"/>
      <c r="AY42" s="115"/>
      <c r="AZ42" s="115"/>
      <c r="BA42" s="115"/>
    </row>
    <row r="43" spans="1:53" s="7" customFormat="1" ht="21.95" customHeight="1" x14ac:dyDescent="0.2">
      <c r="A43" s="2"/>
      <c r="B43" s="22">
        <v>31</v>
      </c>
      <c r="C43" s="189"/>
      <c r="D43" s="190"/>
      <c r="E43" s="22"/>
      <c r="F43" s="147">
        <f t="shared" si="4"/>
        <v>0</v>
      </c>
      <c r="G43" s="44"/>
      <c r="H43" s="186">
        <f t="shared" si="25"/>
        <v>0</v>
      </c>
      <c r="I43" s="187"/>
      <c r="J43" s="124"/>
      <c r="K43" s="125"/>
      <c r="L43" s="185"/>
      <c r="M43" s="185"/>
      <c r="N43" s="150" t="b">
        <f t="shared" si="22"/>
        <v>0</v>
      </c>
      <c r="O43" s="141" t="s">
        <v>97</v>
      </c>
      <c r="P43" s="153">
        <f>VLOOKUP(O43,Carburant!$A$1:$B$9,2,FALSE)</f>
        <v>0</v>
      </c>
      <c r="Q43" s="46"/>
      <c r="R43" s="48"/>
      <c r="S43" s="48"/>
      <c r="T43" s="159">
        <f t="shared" si="7"/>
        <v>0</v>
      </c>
      <c r="U43" s="160">
        <f t="shared" si="20"/>
        <v>0</v>
      </c>
      <c r="V43" s="161" t="str">
        <f t="shared" si="23"/>
        <v xml:space="preserve"> </v>
      </c>
      <c r="W43" s="162" t="str">
        <f t="shared" si="24"/>
        <v xml:space="preserve">  </v>
      </c>
      <c r="X43" s="88"/>
      <c r="Y43" s="88"/>
      <c r="Z43" s="88"/>
      <c r="AA43" s="88"/>
      <c r="AB43" s="88"/>
      <c r="AC43" s="88"/>
      <c r="AD43" s="88"/>
      <c r="AE43" s="93"/>
      <c r="AF43" s="93"/>
      <c r="AH43" s="121"/>
      <c r="AI43" s="121"/>
      <c r="AJ43" s="121"/>
      <c r="AK43" s="121"/>
      <c r="AL43" s="121"/>
      <c r="AM43" s="121"/>
      <c r="AN43" s="121"/>
      <c r="AO43" s="93"/>
      <c r="AP43" s="93"/>
      <c r="AQ43" s="93"/>
      <c r="AR43" s="93"/>
      <c r="AS43" s="93"/>
      <c r="AT43" s="115"/>
      <c r="AU43" s="115"/>
      <c r="AV43" s="115"/>
      <c r="AW43" s="115"/>
      <c r="AX43" s="115"/>
      <c r="AY43" s="115"/>
      <c r="AZ43" s="115"/>
      <c r="BA43" s="115"/>
    </row>
    <row r="44" spans="1:53" s="7" customFormat="1" ht="21.95" customHeight="1" x14ac:dyDescent="0.2">
      <c r="A44" s="2"/>
      <c r="B44" s="22">
        <v>32</v>
      </c>
      <c r="C44" s="189"/>
      <c r="D44" s="190"/>
      <c r="E44" s="22"/>
      <c r="F44" s="147">
        <f t="shared" si="4"/>
        <v>0</v>
      </c>
      <c r="G44" s="44"/>
      <c r="H44" s="186">
        <f t="shared" si="25"/>
        <v>0</v>
      </c>
      <c r="I44" s="187"/>
      <c r="J44" s="124"/>
      <c r="K44" s="125"/>
      <c r="L44" s="185"/>
      <c r="M44" s="185"/>
      <c r="N44" s="150" t="b">
        <f t="shared" si="22"/>
        <v>0</v>
      </c>
      <c r="O44" s="141" t="s">
        <v>97</v>
      </c>
      <c r="P44" s="153">
        <f>VLOOKUP(O44,Carburant!$A$1:$B$9,2,FALSE)</f>
        <v>0</v>
      </c>
      <c r="Q44" s="46"/>
      <c r="R44" s="48"/>
      <c r="S44" s="48"/>
      <c r="T44" s="159">
        <f t="shared" si="7"/>
        <v>0</v>
      </c>
      <c r="U44" s="160">
        <f t="shared" si="20"/>
        <v>0</v>
      </c>
      <c r="V44" s="161" t="str">
        <f t="shared" si="23"/>
        <v xml:space="preserve"> </v>
      </c>
      <c r="W44" s="162" t="str">
        <f t="shared" si="24"/>
        <v xml:space="preserve">  </v>
      </c>
      <c r="X44" s="88"/>
      <c r="Y44" s="88"/>
      <c r="Z44" s="88"/>
      <c r="AA44" s="88"/>
      <c r="AB44" s="88"/>
      <c r="AC44" s="88"/>
      <c r="AD44" s="88"/>
      <c r="AE44" s="93"/>
      <c r="AF44" s="93"/>
      <c r="AH44" s="121"/>
      <c r="AI44" s="121"/>
      <c r="AJ44" s="121"/>
      <c r="AK44" s="121"/>
      <c r="AL44" s="121"/>
      <c r="AM44" s="121"/>
      <c r="AN44" s="121"/>
      <c r="AO44" s="93"/>
      <c r="AP44" s="93"/>
      <c r="AQ44" s="93"/>
      <c r="AR44" s="93"/>
      <c r="AS44" s="93"/>
      <c r="AT44" s="115"/>
      <c r="AU44" s="115"/>
      <c r="AV44" s="115"/>
      <c r="AW44" s="115"/>
      <c r="AX44" s="115"/>
      <c r="AY44" s="115"/>
      <c r="AZ44" s="115"/>
      <c r="BA44" s="115"/>
    </row>
    <row r="45" spans="1:53" s="7" customFormat="1" ht="21.95" customHeight="1" x14ac:dyDescent="0.2">
      <c r="A45" s="2"/>
      <c r="B45" s="22">
        <v>33</v>
      </c>
      <c r="C45" s="189"/>
      <c r="D45" s="190"/>
      <c r="E45" s="22"/>
      <c r="F45" s="147">
        <f t="shared" si="4"/>
        <v>0</v>
      </c>
      <c r="G45" s="44"/>
      <c r="H45" s="186">
        <f t="shared" si="25"/>
        <v>0</v>
      </c>
      <c r="I45" s="187"/>
      <c r="J45" s="124"/>
      <c r="K45" s="125"/>
      <c r="L45" s="185"/>
      <c r="M45" s="185"/>
      <c r="N45" s="150" t="b">
        <f t="shared" si="22"/>
        <v>0</v>
      </c>
      <c r="O45" s="141" t="s">
        <v>97</v>
      </c>
      <c r="P45" s="153">
        <f>VLOOKUP(O45,Carburant!$A$1:$B$9,2,FALSE)</f>
        <v>0</v>
      </c>
      <c r="Q45" s="46"/>
      <c r="R45" s="48"/>
      <c r="S45" s="48"/>
      <c r="T45" s="159">
        <f t="shared" si="7"/>
        <v>0</v>
      </c>
      <c r="U45" s="160">
        <f t="shared" si="20"/>
        <v>0</v>
      </c>
      <c r="V45" s="161" t="str">
        <f t="shared" si="23"/>
        <v xml:space="preserve"> </v>
      </c>
      <c r="W45" s="162" t="str">
        <f t="shared" si="24"/>
        <v xml:space="preserve">  </v>
      </c>
      <c r="X45" s="88"/>
      <c r="Y45" s="88"/>
      <c r="Z45" s="88"/>
      <c r="AA45" s="88"/>
      <c r="AB45" s="88"/>
      <c r="AC45" s="88"/>
      <c r="AD45" s="88"/>
      <c r="AE45" s="93"/>
      <c r="AF45" s="93"/>
      <c r="AH45" s="121"/>
      <c r="AI45" s="121"/>
      <c r="AJ45" s="121"/>
      <c r="AK45" s="121"/>
      <c r="AL45" s="121"/>
      <c r="AM45" s="121"/>
      <c r="AN45" s="121"/>
      <c r="AO45" s="93"/>
      <c r="AP45" s="93"/>
      <c r="AQ45" s="93"/>
      <c r="AR45" s="93"/>
      <c r="AS45" s="93"/>
      <c r="AT45" s="115"/>
      <c r="AU45" s="115"/>
      <c r="AV45" s="115"/>
      <c r="AW45" s="115"/>
      <c r="AX45" s="115"/>
      <c r="AY45" s="115"/>
      <c r="AZ45" s="115"/>
      <c r="BA45" s="115"/>
    </row>
    <row r="46" spans="1:53" s="7" customFormat="1" ht="21.95" customHeight="1" x14ac:dyDescent="0.2">
      <c r="A46" s="2"/>
      <c r="B46" s="22">
        <v>34</v>
      </c>
      <c r="C46" s="189"/>
      <c r="D46" s="190"/>
      <c r="E46" s="22"/>
      <c r="F46" s="147">
        <f t="shared" si="4"/>
        <v>0</v>
      </c>
      <c r="G46" s="44"/>
      <c r="H46" s="186">
        <f t="shared" si="25"/>
        <v>0</v>
      </c>
      <c r="I46" s="187"/>
      <c r="J46" s="124"/>
      <c r="K46" s="125"/>
      <c r="L46" s="185"/>
      <c r="M46" s="185"/>
      <c r="N46" s="150" t="b">
        <f t="shared" si="22"/>
        <v>0</v>
      </c>
      <c r="O46" s="141" t="s">
        <v>97</v>
      </c>
      <c r="P46" s="153">
        <f>VLOOKUP(O46,Carburant!$A$1:$B$9,2,FALSE)</f>
        <v>0</v>
      </c>
      <c r="Q46" s="46"/>
      <c r="R46" s="48"/>
      <c r="S46" s="48"/>
      <c r="T46" s="159">
        <f t="shared" si="7"/>
        <v>0</v>
      </c>
      <c r="U46" s="160">
        <f t="shared" si="20"/>
        <v>0</v>
      </c>
      <c r="V46" s="161" t="str">
        <f t="shared" si="23"/>
        <v xml:space="preserve"> </v>
      </c>
      <c r="W46" s="162" t="str">
        <f t="shared" si="24"/>
        <v xml:space="preserve">  </v>
      </c>
      <c r="X46" s="88"/>
      <c r="Y46" s="88"/>
      <c r="Z46" s="88"/>
      <c r="AA46" s="88"/>
      <c r="AB46" s="88"/>
      <c r="AC46" s="88"/>
      <c r="AD46" s="88"/>
      <c r="AE46" s="93"/>
      <c r="AF46" s="93"/>
      <c r="AH46" s="121"/>
      <c r="AI46" s="121"/>
      <c r="AJ46" s="121"/>
      <c r="AK46" s="121"/>
      <c r="AL46" s="121"/>
      <c r="AM46" s="121"/>
      <c r="AN46" s="121"/>
      <c r="AO46" s="93"/>
      <c r="AP46" s="93"/>
      <c r="AQ46" s="93"/>
      <c r="AR46" s="93"/>
      <c r="AS46" s="93"/>
      <c r="AT46" s="115"/>
      <c r="AU46" s="115"/>
      <c r="AV46" s="115"/>
      <c r="AW46" s="115"/>
      <c r="AX46" s="115"/>
      <c r="AY46" s="115"/>
      <c r="AZ46" s="115"/>
      <c r="BA46" s="115"/>
    </row>
    <row r="47" spans="1:53" s="7" customFormat="1" ht="21.95" customHeight="1" x14ac:dyDescent="0.2">
      <c r="A47" s="2"/>
      <c r="B47" s="22">
        <v>35</v>
      </c>
      <c r="C47" s="189"/>
      <c r="D47" s="190"/>
      <c r="E47" s="22"/>
      <c r="F47" s="147">
        <f t="shared" si="4"/>
        <v>0</v>
      </c>
      <c r="G47" s="44"/>
      <c r="H47" s="186">
        <f t="shared" si="25"/>
        <v>0</v>
      </c>
      <c r="I47" s="187"/>
      <c r="J47" s="124"/>
      <c r="K47" s="125"/>
      <c r="L47" s="185"/>
      <c r="M47" s="185"/>
      <c r="N47" s="150" t="b">
        <f t="shared" si="22"/>
        <v>0</v>
      </c>
      <c r="O47" s="141" t="s">
        <v>97</v>
      </c>
      <c r="P47" s="153">
        <f>VLOOKUP(O47,Carburant!$A$1:$B$9,2,FALSE)</f>
        <v>0</v>
      </c>
      <c r="Q47" s="46"/>
      <c r="R47" s="48"/>
      <c r="S47" s="48"/>
      <c r="T47" s="159">
        <f t="shared" si="7"/>
        <v>0</v>
      </c>
      <c r="U47" s="160">
        <f t="shared" si="20"/>
        <v>0</v>
      </c>
      <c r="V47" s="161" t="str">
        <f t="shared" si="23"/>
        <v xml:space="preserve"> </v>
      </c>
      <c r="W47" s="162" t="str">
        <f t="shared" si="24"/>
        <v xml:space="preserve">  </v>
      </c>
      <c r="X47" s="88"/>
      <c r="Y47" s="88"/>
      <c r="Z47" s="88"/>
      <c r="AA47" s="88"/>
      <c r="AB47" s="88"/>
      <c r="AC47" s="88"/>
      <c r="AD47" s="88"/>
      <c r="AE47" s="93"/>
      <c r="AF47" s="93"/>
      <c r="AH47" s="121"/>
      <c r="AI47" s="121"/>
      <c r="AJ47" s="121"/>
      <c r="AK47" s="121"/>
      <c r="AL47" s="121"/>
      <c r="AM47" s="121"/>
      <c r="AN47" s="121"/>
      <c r="AO47" s="93"/>
      <c r="AP47" s="93"/>
      <c r="AQ47" s="93"/>
      <c r="AR47" s="93"/>
      <c r="AS47" s="93"/>
      <c r="AT47" s="115"/>
      <c r="AU47" s="115"/>
      <c r="AV47" s="115"/>
      <c r="AW47" s="115"/>
      <c r="AX47" s="115"/>
      <c r="AY47" s="115"/>
      <c r="AZ47" s="115"/>
      <c r="BA47" s="115"/>
    </row>
    <row r="48" spans="1:53" s="7" customFormat="1" ht="21.95" customHeight="1" x14ac:dyDescent="0.2">
      <c r="A48" s="2"/>
      <c r="B48" s="22">
        <v>36</v>
      </c>
      <c r="C48" s="189"/>
      <c r="D48" s="190"/>
      <c r="E48" s="22"/>
      <c r="F48" s="147">
        <f t="shared" si="4"/>
        <v>0</v>
      </c>
      <c r="G48" s="44"/>
      <c r="H48" s="186">
        <f t="shared" si="25"/>
        <v>0</v>
      </c>
      <c r="I48" s="187"/>
      <c r="J48" s="124"/>
      <c r="K48" s="125"/>
      <c r="L48" s="185"/>
      <c r="M48" s="185"/>
      <c r="N48" s="150" t="b">
        <f t="shared" si="22"/>
        <v>0</v>
      </c>
      <c r="O48" s="141" t="s">
        <v>97</v>
      </c>
      <c r="P48" s="153">
        <f>VLOOKUP(O48,Carburant!$A$1:$B$9,2,FALSE)</f>
        <v>0</v>
      </c>
      <c r="Q48" s="46"/>
      <c r="R48" s="48"/>
      <c r="S48" s="48"/>
      <c r="T48" s="159">
        <f t="shared" si="7"/>
        <v>0</v>
      </c>
      <c r="U48" s="160">
        <f t="shared" si="20"/>
        <v>0</v>
      </c>
      <c r="V48" s="161" t="str">
        <f t="shared" si="23"/>
        <v xml:space="preserve"> </v>
      </c>
      <c r="W48" s="162" t="str">
        <f t="shared" si="24"/>
        <v xml:space="preserve">  </v>
      </c>
      <c r="X48" s="88"/>
      <c r="Y48" s="88"/>
      <c r="Z48" s="88"/>
      <c r="AA48" s="88"/>
      <c r="AB48" s="88"/>
      <c r="AC48" s="88"/>
      <c r="AD48" s="88"/>
      <c r="AE48" s="93"/>
      <c r="AF48" s="93"/>
      <c r="AH48" s="121"/>
      <c r="AI48" s="121"/>
      <c r="AJ48" s="121"/>
      <c r="AK48" s="121"/>
      <c r="AL48" s="121"/>
      <c r="AM48" s="121"/>
      <c r="AN48" s="121"/>
      <c r="AO48" s="93"/>
      <c r="AP48" s="93"/>
      <c r="AQ48" s="93"/>
      <c r="AR48" s="93"/>
      <c r="AS48" s="93"/>
      <c r="AT48" s="115"/>
      <c r="AU48" s="115"/>
      <c r="AV48" s="115"/>
      <c r="AW48" s="115"/>
      <c r="AX48" s="115"/>
      <c r="AY48" s="115"/>
      <c r="AZ48" s="115"/>
      <c r="BA48" s="115"/>
    </row>
    <row r="49" spans="1:53" s="7" customFormat="1" ht="21.95" customHeight="1" x14ac:dyDescent="0.2">
      <c r="A49" s="2"/>
      <c r="B49" s="30">
        <v>37</v>
      </c>
      <c r="C49" s="189"/>
      <c r="D49" s="190"/>
      <c r="E49" s="22"/>
      <c r="F49" s="147">
        <f t="shared" si="4"/>
        <v>0</v>
      </c>
      <c r="G49" s="44"/>
      <c r="H49" s="186">
        <f t="shared" si="25"/>
        <v>0</v>
      </c>
      <c r="I49" s="187"/>
      <c r="J49" s="124"/>
      <c r="K49" s="125"/>
      <c r="L49" s="185"/>
      <c r="M49" s="185"/>
      <c r="N49" s="150" t="b">
        <f t="shared" si="22"/>
        <v>0</v>
      </c>
      <c r="O49" s="141" t="s">
        <v>97</v>
      </c>
      <c r="P49" s="153">
        <f>VLOOKUP(O49,Carburant!$A$1:$B$9,2,FALSE)</f>
        <v>0</v>
      </c>
      <c r="Q49" s="46"/>
      <c r="R49" s="48"/>
      <c r="S49" s="48"/>
      <c r="T49" s="159">
        <f t="shared" si="7"/>
        <v>0</v>
      </c>
      <c r="U49" s="160">
        <f t="shared" si="20"/>
        <v>0</v>
      </c>
      <c r="V49" s="161" t="str">
        <f t="shared" si="23"/>
        <v xml:space="preserve"> </v>
      </c>
      <c r="W49" s="162" t="str">
        <f t="shared" si="24"/>
        <v xml:space="preserve">  </v>
      </c>
      <c r="X49" s="88"/>
      <c r="Y49" s="88"/>
      <c r="Z49" s="88"/>
      <c r="AA49" s="88"/>
      <c r="AB49" s="88"/>
      <c r="AC49" s="88"/>
      <c r="AD49" s="88"/>
      <c r="AE49" s="93"/>
      <c r="AF49" s="93"/>
      <c r="AH49" s="121"/>
      <c r="AI49" s="121"/>
      <c r="AJ49" s="121"/>
      <c r="AK49" s="121"/>
      <c r="AL49" s="121"/>
      <c r="AM49" s="121"/>
      <c r="AN49" s="121"/>
      <c r="AO49" s="93"/>
      <c r="AP49" s="93"/>
      <c r="AQ49" s="93"/>
      <c r="AR49" s="93"/>
      <c r="AS49" s="93"/>
      <c r="AT49" s="115"/>
      <c r="AU49" s="115"/>
      <c r="AV49" s="115"/>
      <c r="AW49" s="115"/>
      <c r="AX49" s="115"/>
      <c r="AY49" s="115"/>
      <c r="AZ49" s="115"/>
      <c r="BA49" s="115"/>
    </row>
    <row r="50" spans="1:53" s="7" customFormat="1" ht="21.95" customHeight="1" x14ac:dyDescent="0.2">
      <c r="A50" s="2"/>
      <c r="B50" s="30">
        <v>38</v>
      </c>
      <c r="C50" s="189"/>
      <c r="D50" s="190"/>
      <c r="E50" s="22"/>
      <c r="F50" s="147">
        <f t="shared" si="4"/>
        <v>0</v>
      </c>
      <c r="G50" s="44"/>
      <c r="H50" s="186">
        <f t="shared" ref="H50:H75" si="26">L49</f>
        <v>0</v>
      </c>
      <c r="I50" s="187"/>
      <c r="J50" s="124"/>
      <c r="K50" s="125"/>
      <c r="L50" s="185"/>
      <c r="M50" s="185"/>
      <c r="N50" s="150" t="b">
        <f t="shared" si="22"/>
        <v>0</v>
      </c>
      <c r="O50" s="141" t="s">
        <v>97</v>
      </c>
      <c r="P50" s="153">
        <f>VLOOKUP(O50,Carburant!$A$1:$B$9,2,FALSE)</f>
        <v>0</v>
      </c>
      <c r="Q50" s="46"/>
      <c r="R50" s="48"/>
      <c r="S50" s="48"/>
      <c r="T50" s="159">
        <f t="shared" si="7"/>
        <v>0</v>
      </c>
      <c r="U50" s="160">
        <f t="shared" si="20"/>
        <v>0</v>
      </c>
      <c r="V50" s="161" t="str">
        <f t="shared" si="23"/>
        <v xml:space="preserve"> </v>
      </c>
      <c r="W50" s="162" t="str">
        <f t="shared" si="24"/>
        <v xml:space="preserve">  </v>
      </c>
      <c r="X50" s="88"/>
      <c r="Y50" s="88"/>
      <c r="Z50" s="88"/>
      <c r="AA50" s="88"/>
      <c r="AB50" s="88"/>
      <c r="AC50" s="88"/>
      <c r="AD50" s="88"/>
      <c r="AE50" s="93"/>
      <c r="AF50" s="93"/>
      <c r="AH50" s="121"/>
      <c r="AI50" s="121"/>
      <c r="AJ50" s="121"/>
      <c r="AK50" s="121"/>
      <c r="AL50" s="121"/>
      <c r="AM50" s="121"/>
      <c r="AN50" s="121"/>
      <c r="AO50" s="93"/>
      <c r="AP50" s="93"/>
      <c r="AQ50" s="93"/>
      <c r="AR50" s="93"/>
      <c r="AS50" s="93"/>
      <c r="AT50" s="115"/>
      <c r="AU50" s="115"/>
      <c r="AV50" s="115"/>
      <c r="AW50" s="115"/>
      <c r="AX50" s="115"/>
      <c r="AY50" s="115"/>
      <c r="AZ50" s="115"/>
      <c r="BA50" s="115"/>
    </row>
    <row r="51" spans="1:53" s="7" customFormat="1" ht="21.95" customHeight="1" x14ac:dyDescent="0.2">
      <c r="A51" s="2"/>
      <c r="B51" s="22">
        <v>39</v>
      </c>
      <c r="C51" s="189"/>
      <c r="D51" s="190"/>
      <c r="E51" s="22"/>
      <c r="F51" s="147">
        <f t="shared" si="4"/>
        <v>0</v>
      </c>
      <c r="G51" s="44"/>
      <c r="H51" s="186">
        <f t="shared" si="26"/>
        <v>0</v>
      </c>
      <c r="I51" s="187"/>
      <c r="J51" s="124"/>
      <c r="K51" s="125"/>
      <c r="L51" s="185"/>
      <c r="M51" s="185"/>
      <c r="N51" s="150" t="b">
        <f t="shared" si="22"/>
        <v>0</v>
      </c>
      <c r="O51" s="141" t="s">
        <v>97</v>
      </c>
      <c r="P51" s="153">
        <f>VLOOKUP(O51,Carburant!$A$1:$B$9,2,FALSE)</f>
        <v>0</v>
      </c>
      <c r="Q51" s="46"/>
      <c r="R51" s="48"/>
      <c r="S51" s="48"/>
      <c r="T51" s="159">
        <f t="shared" si="7"/>
        <v>0</v>
      </c>
      <c r="U51" s="160">
        <f t="shared" si="20"/>
        <v>0</v>
      </c>
      <c r="V51" s="161" t="str">
        <f t="shared" si="23"/>
        <v xml:space="preserve"> </v>
      </c>
      <c r="W51" s="162" t="str">
        <f t="shared" si="24"/>
        <v xml:space="preserve">  </v>
      </c>
      <c r="X51" s="88"/>
      <c r="Y51" s="88"/>
      <c r="Z51" s="88"/>
      <c r="AA51" s="88"/>
      <c r="AB51" s="88"/>
      <c r="AC51" s="88"/>
      <c r="AD51" s="88"/>
      <c r="AE51" s="93"/>
      <c r="AF51" s="93"/>
      <c r="AH51" s="121"/>
      <c r="AI51" s="121"/>
      <c r="AJ51" s="121"/>
      <c r="AK51" s="121"/>
      <c r="AL51" s="121"/>
      <c r="AM51" s="121"/>
      <c r="AN51" s="121"/>
      <c r="AO51" s="93"/>
      <c r="AP51" s="93"/>
      <c r="AQ51" s="93"/>
      <c r="AR51" s="93"/>
      <c r="AS51" s="93"/>
      <c r="AT51" s="115"/>
      <c r="AU51" s="115"/>
      <c r="AV51" s="115"/>
      <c r="AW51" s="115"/>
      <c r="AX51" s="115"/>
      <c r="AY51" s="115"/>
      <c r="AZ51" s="115"/>
      <c r="BA51" s="115"/>
    </row>
    <row r="52" spans="1:53" s="7" customFormat="1" ht="21.95" customHeight="1" x14ac:dyDescent="0.2">
      <c r="A52" s="2"/>
      <c r="B52" s="22">
        <v>40</v>
      </c>
      <c r="C52" s="189"/>
      <c r="D52" s="190"/>
      <c r="E52" s="22"/>
      <c r="F52" s="147">
        <f t="shared" si="4"/>
        <v>0</v>
      </c>
      <c r="G52" s="44"/>
      <c r="H52" s="186">
        <f t="shared" si="26"/>
        <v>0</v>
      </c>
      <c r="I52" s="187"/>
      <c r="J52" s="124"/>
      <c r="K52" s="125"/>
      <c r="L52" s="185"/>
      <c r="M52" s="185"/>
      <c r="N52" s="150" t="b">
        <f t="shared" si="22"/>
        <v>0</v>
      </c>
      <c r="O52" s="141" t="s">
        <v>97</v>
      </c>
      <c r="P52" s="153">
        <f>VLOOKUP(O52,Carburant!$A$1:$B$9,2,FALSE)</f>
        <v>0</v>
      </c>
      <c r="Q52" s="46"/>
      <c r="R52" s="48"/>
      <c r="S52" s="48"/>
      <c r="T52" s="159">
        <f t="shared" si="7"/>
        <v>0</v>
      </c>
      <c r="U52" s="160">
        <f t="shared" si="20"/>
        <v>0</v>
      </c>
      <c r="V52" s="161" t="str">
        <f t="shared" si="23"/>
        <v xml:space="preserve"> </v>
      </c>
      <c r="W52" s="162" t="str">
        <f t="shared" si="24"/>
        <v xml:space="preserve">  </v>
      </c>
      <c r="X52" s="88"/>
      <c r="Y52" s="88"/>
      <c r="Z52" s="88"/>
      <c r="AA52" s="88"/>
      <c r="AB52" s="88"/>
      <c r="AC52" s="88"/>
      <c r="AD52" s="88"/>
      <c r="AE52" s="93"/>
      <c r="AF52" s="93"/>
      <c r="AH52" s="121"/>
      <c r="AI52" s="121"/>
      <c r="AJ52" s="121"/>
      <c r="AK52" s="121"/>
      <c r="AL52" s="121"/>
      <c r="AM52" s="121"/>
      <c r="AN52" s="121"/>
      <c r="AO52" s="93"/>
      <c r="AP52" s="93"/>
      <c r="AQ52" s="93"/>
      <c r="AR52" s="93"/>
      <c r="AS52" s="93"/>
      <c r="AT52" s="115"/>
      <c r="AU52" s="115"/>
      <c r="AV52" s="115"/>
      <c r="AW52" s="115"/>
      <c r="AX52" s="115"/>
      <c r="AY52" s="115"/>
      <c r="AZ52" s="115"/>
      <c r="BA52" s="115"/>
    </row>
    <row r="53" spans="1:53" s="7" customFormat="1" ht="21.95" customHeight="1" x14ac:dyDescent="0.2">
      <c r="A53" s="2"/>
      <c r="B53" s="22">
        <v>41</v>
      </c>
      <c r="C53" s="189"/>
      <c r="D53" s="190"/>
      <c r="E53" s="22"/>
      <c r="F53" s="147">
        <f t="shared" si="4"/>
        <v>0</v>
      </c>
      <c r="G53" s="44"/>
      <c r="H53" s="186">
        <f t="shared" si="26"/>
        <v>0</v>
      </c>
      <c r="I53" s="187"/>
      <c r="J53" s="124"/>
      <c r="K53" s="125"/>
      <c r="L53" s="185"/>
      <c r="M53" s="185"/>
      <c r="N53" s="150" t="b">
        <f t="shared" si="22"/>
        <v>0</v>
      </c>
      <c r="O53" s="141" t="s">
        <v>97</v>
      </c>
      <c r="P53" s="153">
        <f>VLOOKUP(O53,Carburant!$A$1:$B$9,2,FALSE)</f>
        <v>0</v>
      </c>
      <c r="Q53" s="46"/>
      <c r="R53" s="48"/>
      <c r="S53" s="48"/>
      <c r="T53" s="159">
        <f t="shared" si="7"/>
        <v>0</v>
      </c>
      <c r="U53" s="160">
        <f t="shared" si="20"/>
        <v>0</v>
      </c>
      <c r="V53" s="161" t="str">
        <f t="shared" si="23"/>
        <v xml:space="preserve"> </v>
      </c>
      <c r="W53" s="162" t="str">
        <f t="shared" si="24"/>
        <v xml:space="preserve">  </v>
      </c>
      <c r="X53" s="88"/>
      <c r="Y53" s="88"/>
      <c r="Z53" s="88"/>
      <c r="AA53" s="88"/>
      <c r="AB53" s="88"/>
      <c r="AC53" s="88"/>
      <c r="AD53" s="88"/>
      <c r="AE53" s="93"/>
      <c r="AF53" s="93"/>
      <c r="AH53" s="121"/>
      <c r="AI53" s="121"/>
      <c r="AJ53" s="121"/>
      <c r="AK53" s="121"/>
      <c r="AL53" s="121"/>
      <c r="AM53" s="121"/>
      <c r="AN53" s="121"/>
      <c r="AO53" s="93"/>
      <c r="AP53" s="93"/>
      <c r="AQ53" s="93"/>
      <c r="AR53" s="93"/>
      <c r="AS53" s="93"/>
      <c r="AT53" s="115"/>
      <c r="AU53" s="115"/>
      <c r="AV53" s="115"/>
      <c r="AW53" s="115"/>
      <c r="AX53" s="115"/>
      <c r="AY53" s="115"/>
      <c r="AZ53" s="115"/>
      <c r="BA53" s="115"/>
    </row>
    <row r="54" spans="1:53" s="7" customFormat="1" ht="21.95" customHeight="1" x14ac:dyDescent="0.2">
      <c r="A54" s="2"/>
      <c r="B54" s="22">
        <v>42</v>
      </c>
      <c r="C54" s="189"/>
      <c r="D54" s="190"/>
      <c r="E54" s="22"/>
      <c r="F54" s="147">
        <f t="shared" si="4"/>
        <v>0</v>
      </c>
      <c r="G54" s="44"/>
      <c r="H54" s="186">
        <f t="shared" si="26"/>
        <v>0</v>
      </c>
      <c r="I54" s="187"/>
      <c r="J54" s="124"/>
      <c r="K54" s="125"/>
      <c r="L54" s="185"/>
      <c r="M54" s="185"/>
      <c r="N54" s="150" t="b">
        <f t="shared" si="22"/>
        <v>0</v>
      </c>
      <c r="O54" s="141" t="s">
        <v>97</v>
      </c>
      <c r="P54" s="153">
        <f>VLOOKUP(O54,Carburant!$A$1:$B$9,2,FALSE)</f>
        <v>0</v>
      </c>
      <c r="Q54" s="46"/>
      <c r="R54" s="48"/>
      <c r="S54" s="48"/>
      <c r="T54" s="159">
        <f t="shared" si="7"/>
        <v>0</v>
      </c>
      <c r="U54" s="160">
        <f t="shared" si="20"/>
        <v>0</v>
      </c>
      <c r="V54" s="161" t="str">
        <f t="shared" si="23"/>
        <v xml:space="preserve"> </v>
      </c>
      <c r="W54" s="162" t="str">
        <f t="shared" si="24"/>
        <v xml:space="preserve">  </v>
      </c>
      <c r="X54" s="88"/>
      <c r="Y54" s="88"/>
      <c r="Z54" s="88"/>
      <c r="AA54" s="88"/>
      <c r="AB54" s="88"/>
      <c r="AC54" s="88"/>
      <c r="AD54" s="88"/>
      <c r="AE54" s="93"/>
      <c r="AF54" s="93"/>
      <c r="AH54" s="121"/>
      <c r="AI54" s="121"/>
      <c r="AJ54" s="121"/>
      <c r="AK54" s="121"/>
      <c r="AL54" s="121"/>
      <c r="AM54" s="121"/>
      <c r="AN54" s="121"/>
      <c r="AO54" s="93"/>
      <c r="AP54" s="93"/>
      <c r="AQ54" s="93"/>
      <c r="AR54" s="93"/>
      <c r="AS54" s="93"/>
      <c r="AT54" s="115"/>
      <c r="AU54" s="115"/>
      <c r="AV54" s="115"/>
      <c r="AW54" s="115"/>
      <c r="AX54" s="115"/>
      <c r="AY54" s="115"/>
      <c r="AZ54" s="115"/>
      <c r="BA54" s="115"/>
    </row>
    <row r="55" spans="1:53" s="7" customFormat="1" ht="21.95" customHeight="1" x14ac:dyDescent="0.2">
      <c r="A55" s="2"/>
      <c r="B55" s="22">
        <v>43</v>
      </c>
      <c r="C55" s="189"/>
      <c r="D55" s="190"/>
      <c r="E55" s="22"/>
      <c r="F55" s="147">
        <f t="shared" si="4"/>
        <v>0</v>
      </c>
      <c r="G55" s="44"/>
      <c r="H55" s="186">
        <f t="shared" si="26"/>
        <v>0</v>
      </c>
      <c r="I55" s="187"/>
      <c r="J55" s="124"/>
      <c r="K55" s="125"/>
      <c r="L55" s="185"/>
      <c r="M55" s="185"/>
      <c r="N55" s="150" t="b">
        <f t="shared" si="22"/>
        <v>0</v>
      </c>
      <c r="O55" s="141" t="s">
        <v>97</v>
      </c>
      <c r="P55" s="153">
        <f>VLOOKUP(O55,Carburant!$A$1:$B$9,2,FALSE)</f>
        <v>0</v>
      </c>
      <c r="Q55" s="46"/>
      <c r="R55" s="48"/>
      <c r="S55" s="48"/>
      <c r="T55" s="159">
        <f t="shared" si="7"/>
        <v>0</v>
      </c>
      <c r="U55" s="160">
        <f t="shared" si="20"/>
        <v>0</v>
      </c>
      <c r="V55" s="161" t="str">
        <f t="shared" si="23"/>
        <v xml:space="preserve"> </v>
      </c>
      <c r="W55" s="162" t="str">
        <f t="shared" si="24"/>
        <v xml:space="preserve">  </v>
      </c>
      <c r="X55" s="88"/>
      <c r="Y55" s="88"/>
      <c r="Z55" s="88"/>
      <c r="AA55" s="88"/>
      <c r="AB55" s="88"/>
      <c r="AC55" s="88"/>
      <c r="AD55" s="88"/>
      <c r="AE55" s="93"/>
      <c r="AF55" s="93"/>
      <c r="AH55" s="121"/>
      <c r="AI55" s="121"/>
      <c r="AJ55" s="121"/>
      <c r="AK55" s="121"/>
      <c r="AL55" s="121"/>
      <c r="AM55" s="121"/>
      <c r="AN55" s="121"/>
      <c r="AO55" s="93"/>
      <c r="AP55" s="93"/>
      <c r="AQ55" s="93"/>
      <c r="AR55" s="93"/>
      <c r="AS55" s="93"/>
      <c r="AT55" s="115"/>
      <c r="AU55" s="115"/>
      <c r="AV55" s="115"/>
      <c r="AW55" s="115"/>
      <c r="AX55" s="115"/>
      <c r="AY55" s="115"/>
      <c r="AZ55" s="115"/>
      <c r="BA55" s="115"/>
    </row>
    <row r="56" spans="1:53" s="7" customFormat="1" ht="21.95" customHeight="1" x14ac:dyDescent="0.2">
      <c r="A56" s="2"/>
      <c r="B56" s="22">
        <v>44</v>
      </c>
      <c r="C56" s="189"/>
      <c r="D56" s="190"/>
      <c r="E56" s="22"/>
      <c r="F56" s="147">
        <f t="shared" si="4"/>
        <v>0</v>
      </c>
      <c r="G56" s="44"/>
      <c r="H56" s="186">
        <f t="shared" si="26"/>
        <v>0</v>
      </c>
      <c r="I56" s="187"/>
      <c r="J56" s="124"/>
      <c r="K56" s="125"/>
      <c r="L56" s="185"/>
      <c r="M56" s="185"/>
      <c r="N56" s="150" t="b">
        <f t="shared" si="22"/>
        <v>0</v>
      </c>
      <c r="O56" s="141" t="s">
        <v>97</v>
      </c>
      <c r="P56" s="153">
        <f>VLOOKUP(O56,Carburant!$A$1:$B$9,2,FALSE)</f>
        <v>0</v>
      </c>
      <c r="Q56" s="46"/>
      <c r="R56" s="48"/>
      <c r="S56" s="48"/>
      <c r="T56" s="159">
        <f t="shared" si="7"/>
        <v>0</v>
      </c>
      <c r="U56" s="160">
        <f t="shared" si="20"/>
        <v>0</v>
      </c>
      <c r="V56" s="161" t="str">
        <f t="shared" si="23"/>
        <v xml:space="preserve"> </v>
      </c>
      <c r="W56" s="162" t="str">
        <f t="shared" si="24"/>
        <v xml:space="preserve">  </v>
      </c>
      <c r="X56" s="88"/>
      <c r="Y56" s="88"/>
      <c r="Z56" s="88"/>
      <c r="AA56" s="88"/>
      <c r="AB56" s="88"/>
      <c r="AC56" s="88"/>
      <c r="AD56" s="88"/>
      <c r="AE56" s="93"/>
      <c r="AF56" s="93"/>
      <c r="AH56" s="121"/>
      <c r="AI56" s="121"/>
      <c r="AJ56" s="121"/>
      <c r="AK56" s="121"/>
      <c r="AL56" s="121"/>
      <c r="AM56" s="121"/>
      <c r="AN56" s="121"/>
      <c r="AO56" s="93"/>
      <c r="AP56" s="93"/>
      <c r="AQ56" s="93"/>
      <c r="AR56" s="93"/>
      <c r="AS56" s="93"/>
      <c r="AT56" s="115"/>
      <c r="AU56" s="115"/>
      <c r="AV56" s="115"/>
      <c r="AW56" s="115"/>
      <c r="AX56" s="115"/>
      <c r="AY56" s="115"/>
      <c r="AZ56" s="115"/>
      <c r="BA56" s="115"/>
    </row>
    <row r="57" spans="1:53" s="7" customFormat="1" ht="21.95" customHeight="1" x14ac:dyDescent="0.2">
      <c r="A57" s="2"/>
      <c r="B57" s="22">
        <v>45</v>
      </c>
      <c r="C57" s="189"/>
      <c r="D57" s="190"/>
      <c r="E57" s="22"/>
      <c r="F57" s="147">
        <f t="shared" si="4"/>
        <v>0</v>
      </c>
      <c r="G57" s="44"/>
      <c r="H57" s="186">
        <f t="shared" si="26"/>
        <v>0</v>
      </c>
      <c r="I57" s="187"/>
      <c r="J57" s="124"/>
      <c r="K57" s="125"/>
      <c r="L57" s="185"/>
      <c r="M57" s="185"/>
      <c r="N57" s="150" t="b">
        <f t="shared" si="22"/>
        <v>0</v>
      </c>
      <c r="O57" s="141" t="s">
        <v>97</v>
      </c>
      <c r="P57" s="153">
        <f>VLOOKUP(O57,Carburant!$A$1:$B$9,2,FALSE)</f>
        <v>0</v>
      </c>
      <c r="Q57" s="46"/>
      <c r="R57" s="48"/>
      <c r="S57" s="48"/>
      <c r="T57" s="159">
        <f t="shared" si="7"/>
        <v>0</v>
      </c>
      <c r="U57" s="160">
        <f t="shared" si="20"/>
        <v>0</v>
      </c>
      <c r="V57" s="161" t="str">
        <f t="shared" si="23"/>
        <v xml:space="preserve"> </v>
      </c>
      <c r="W57" s="162" t="str">
        <f t="shared" si="24"/>
        <v xml:space="preserve">  </v>
      </c>
      <c r="X57" s="88"/>
      <c r="Y57" s="88"/>
      <c r="Z57" s="88"/>
      <c r="AA57" s="88"/>
      <c r="AB57" s="88"/>
      <c r="AC57" s="88"/>
      <c r="AD57" s="88"/>
      <c r="AE57" s="93"/>
      <c r="AF57" s="93"/>
      <c r="AH57" s="121"/>
      <c r="AI57" s="121"/>
      <c r="AJ57" s="121"/>
      <c r="AK57" s="121"/>
      <c r="AL57" s="121"/>
      <c r="AM57" s="121"/>
      <c r="AN57" s="121"/>
      <c r="AO57" s="93"/>
      <c r="AP57" s="93"/>
      <c r="AQ57" s="93"/>
      <c r="AR57" s="93"/>
      <c r="AS57" s="93"/>
      <c r="AT57" s="115"/>
      <c r="AU57" s="115"/>
      <c r="AV57" s="115"/>
      <c r="AW57" s="115"/>
      <c r="AX57" s="115"/>
      <c r="AY57" s="115"/>
      <c r="AZ57" s="115"/>
      <c r="BA57" s="115"/>
    </row>
    <row r="58" spans="1:53" s="7" customFormat="1" ht="21.95" customHeight="1" x14ac:dyDescent="0.2">
      <c r="A58" s="2"/>
      <c r="B58" s="22">
        <v>46</v>
      </c>
      <c r="C58" s="189"/>
      <c r="D58" s="190"/>
      <c r="E58" s="22"/>
      <c r="F58" s="147">
        <f t="shared" si="4"/>
        <v>0</v>
      </c>
      <c r="G58" s="44"/>
      <c r="H58" s="186">
        <f t="shared" si="26"/>
        <v>0</v>
      </c>
      <c r="I58" s="187"/>
      <c r="J58" s="124"/>
      <c r="K58" s="125"/>
      <c r="L58" s="185"/>
      <c r="M58" s="185"/>
      <c r="N58" s="150" t="b">
        <f t="shared" si="22"/>
        <v>0</v>
      </c>
      <c r="O58" s="141" t="s">
        <v>97</v>
      </c>
      <c r="P58" s="153">
        <f>VLOOKUP(O58,Carburant!$A$1:$B$9,2,FALSE)</f>
        <v>0</v>
      </c>
      <c r="Q58" s="46"/>
      <c r="R58" s="48"/>
      <c r="S58" s="48"/>
      <c r="T58" s="159">
        <f t="shared" si="7"/>
        <v>0</v>
      </c>
      <c r="U58" s="160">
        <f t="shared" si="20"/>
        <v>0</v>
      </c>
      <c r="V58" s="161" t="str">
        <f t="shared" si="23"/>
        <v xml:space="preserve"> </v>
      </c>
      <c r="W58" s="162" t="str">
        <f t="shared" si="24"/>
        <v xml:space="preserve">  </v>
      </c>
      <c r="X58" s="88"/>
      <c r="Y58" s="88"/>
      <c r="Z58" s="88"/>
      <c r="AA58" s="88"/>
      <c r="AB58" s="88"/>
      <c r="AC58" s="88"/>
      <c r="AD58" s="88"/>
      <c r="AE58" s="93"/>
      <c r="AF58" s="93"/>
      <c r="AH58" s="121"/>
      <c r="AI58" s="121"/>
      <c r="AJ58" s="121"/>
      <c r="AK58" s="121"/>
      <c r="AL58" s="121"/>
      <c r="AM58" s="121"/>
      <c r="AN58" s="121"/>
      <c r="AO58" s="93"/>
      <c r="AP58" s="93"/>
      <c r="AQ58" s="93"/>
      <c r="AR58" s="93"/>
      <c r="AS58" s="93"/>
      <c r="AT58" s="115"/>
      <c r="AU58" s="115"/>
      <c r="AV58" s="115"/>
      <c r="AW58" s="115"/>
      <c r="AX58" s="115"/>
      <c r="AY58" s="115"/>
      <c r="AZ58" s="115"/>
      <c r="BA58" s="115"/>
    </row>
    <row r="59" spans="1:53" s="7" customFormat="1" ht="21.95" customHeight="1" x14ac:dyDescent="0.2">
      <c r="A59" s="2"/>
      <c r="B59" s="22">
        <v>47</v>
      </c>
      <c r="C59" s="189"/>
      <c r="D59" s="190"/>
      <c r="E59" s="22"/>
      <c r="F59" s="147">
        <f t="shared" si="4"/>
        <v>0</v>
      </c>
      <c r="G59" s="44"/>
      <c r="H59" s="186">
        <f t="shared" si="26"/>
        <v>0</v>
      </c>
      <c r="I59" s="187"/>
      <c r="J59" s="124"/>
      <c r="K59" s="125"/>
      <c r="L59" s="185"/>
      <c r="M59" s="185"/>
      <c r="N59" s="150" t="b">
        <f t="shared" si="22"/>
        <v>0</v>
      </c>
      <c r="O59" s="141" t="s">
        <v>97</v>
      </c>
      <c r="P59" s="153">
        <f>VLOOKUP(O59,Carburant!$A$1:$B$9,2,FALSE)</f>
        <v>0</v>
      </c>
      <c r="Q59" s="46"/>
      <c r="R59" s="48"/>
      <c r="S59" s="48"/>
      <c r="T59" s="159">
        <f t="shared" si="7"/>
        <v>0</v>
      </c>
      <c r="U59" s="160">
        <f t="shared" si="20"/>
        <v>0</v>
      </c>
      <c r="V59" s="161" t="str">
        <f t="shared" si="23"/>
        <v xml:space="preserve"> </v>
      </c>
      <c r="W59" s="162" t="str">
        <f t="shared" si="24"/>
        <v xml:space="preserve">  </v>
      </c>
      <c r="X59" s="88"/>
      <c r="Y59" s="88"/>
      <c r="Z59" s="88"/>
      <c r="AA59" s="88"/>
      <c r="AB59" s="88"/>
      <c r="AC59" s="88"/>
      <c r="AD59" s="88"/>
      <c r="AE59" s="93"/>
      <c r="AF59" s="93"/>
      <c r="AH59" s="121"/>
      <c r="AI59" s="121"/>
      <c r="AJ59" s="121"/>
      <c r="AK59" s="121"/>
      <c r="AL59" s="121"/>
      <c r="AM59" s="121"/>
      <c r="AN59" s="121"/>
      <c r="AO59" s="93"/>
      <c r="AP59" s="93"/>
      <c r="AQ59" s="93"/>
      <c r="AR59" s="93"/>
      <c r="AS59" s="93"/>
      <c r="AT59" s="115"/>
      <c r="AU59" s="115"/>
      <c r="AV59" s="115"/>
      <c r="AW59" s="115"/>
      <c r="AX59" s="115"/>
      <c r="AY59" s="115"/>
      <c r="AZ59" s="115"/>
      <c r="BA59" s="115"/>
    </row>
    <row r="60" spans="1:53" s="7" customFormat="1" ht="21.95" customHeight="1" x14ac:dyDescent="0.2">
      <c r="A60" s="2"/>
      <c r="B60" s="22">
        <v>48</v>
      </c>
      <c r="C60" s="189"/>
      <c r="D60" s="190"/>
      <c r="E60" s="22"/>
      <c r="F60" s="147">
        <f t="shared" si="4"/>
        <v>0</v>
      </c>
      <c r="G60" s="44"/>
      <c r="H60" s="186">
        <f t="shared" si="26"/>
        <v>0</v>
      </c>
      <c r="I60" s="187"/>
      <c r="J60" s="124"/>
      <c r="K60" s="125"/>
      <c r="L60" s="185"/>
      <c r="M60" s="185"/>
      <c r="N60" s="150" t="b">
        <f t="shared" si="22"/>
        <v>0</v>
      </c>
      <c r="O60" s="141" t="s">
        <v>97</v>
      </c>
      <c r="P60" s="153">
        <f>VLOOKUP(O60,Carburant!$A$1:$B$9,2,FALSE)</f>
        <v>0</v>
      </c>
      <c r="Q60" s="46"/>
      <c r="R60" s="48"/>
      <c r="S60" s="48"/>
      <c r="T60" s="159">
        <f t="shared" si="7"/>
        <v>0</v>
      </c>
      <c r="U60" s="160">
        <f t="shared" si="20"/>
        <v>0</v>
      </c>
      <c r="V60" s="161" t="str">
        <f t="shared" si="23"/>
        <v xml:space="preserve"> </v>
      </c>
      <c r="W60" s="162" t="str">
        <f t="shared" si="24"/>
        <v xml:space="preserve">  </v>
      </c>
      <c r="X60" s="88"/>
      <c r="Y60" s="88"/>
      <c r="Z60" s="88"/>
      <c r="AA60" s="88"/>
      <c r="AB60" s="88"/>
      <c r="AC60" s="88"/>
      <c r="AD60" s="88"/>
      <c r="AE60" s="93"/>
      <c r="AF60" s="93"/>
      <c r="AH60" s="121"/>
      <c r="AI60" s="121"/>
      <c r="AJ60" s="121"/>
      <c r="AK60" s="121"/>
      <c r="AL60" s="121"/>
      <c r="AM60" s="121"/>
      <c r="AN60" s="121"/>
      <c r="AO60" s="93"/>
      <c r="AP60" s="93"/>
      <c r="AQ60" s="93"/>
      <c r="AR60" s="93"/>
      <c r="AS60" s="93"/>
      <c r="AT60" s="115"/>
      <c r="AU60" s="115"/>
      <c r="AV60" s="115"/>
      <c r="AW60" s="115"/>
      <c r="AX60" s="115"/>
      <c r="AY60" s="115"/>
      <c r="AZ60" s="115"/>
      <c r="BA60" s="115"/>
    </row>
    <row r="61" spans="1:53" s="7" customFormat="1" ht="21.95" customHeight="1" x14ac:dyDescent="0.2">
      <c r="A61" s="2"/>
      <c r="B61" s="22">
        <v>49</v>
      </c>
      <c r="C61" s="189"/>
      <c r="D61" s="190"/>
      <c r="E61" s="22"/>
      <c r="F61" s="147">
        <f t="shared" si="4"/>
        <v>0</v>
      </c>
      <c r="G61" s="44"/>
      <c r="H61" s="186">
        <f t="shared" si="26"/>
        <v>0</v>
      </c>
      <c r="I61" s="187"/>
      <c r="J61" s="124"/>
      <c r="K61" s="125"/>
      <c r="L61" s="185"/>
      <c r="M61" s="185"/>
      <c r="N61" s="150" t="b">
        <f t="shared" si="22"/>
        <v>0</v>
      </c>
      <c r="O61" s="141" t="s">
        <v>97</v>
      </c>
      <c r="P61" s="153">
        <f>VLOOKUP(O61,Carburant!$A$1:$B$9,2,FALSE)</f>
        <v>0</v>
      </c>
      <c r="Q61" s="46"/>
      <c r="R61" s="48"/>
      <c r="S61" s="48"/>
      <c r="T61" s="159">
        <f t="shared" si="7"/>
        <v>0</v>
      </c>
      <c r="U61" s="160">
        <f t="shared" si="20"/>
        <v>0</v>
      </c>
      <c r="V61" s="161" t="str">
        <f t="shared" si="23"/>
        <v xml:space="preserve"> </v>
      </c>
      <c r="W61" s="162" t="str">
        <f t="shared" si="24"/>
        <v xml:space="preserve">  </v>
      </c>
      <c r="X61" s="88"/>
      <c r="Y61" s="88"/>
      <c r="Z61" s="88"/>
      <c r="AA61" s="88"/>
      <c r="AB61" s="88"/>
      <c r="AC61" s="88"/>
      <c r="AD61" s="88"/>
      <c r="AE61" s="93"/>
      <c r="AF61" s="93"/>
      <c r="AH61" s="121"/>
      <c r="AI61" s="121"/>
      <c r="AJ61" s="121"/>
      <c r="AK61" s="121"/>
      <c r="AL61" s="121"/>
      <c r="AM61" s="121"/>
      <c r="AN61" s="121"/>
      <c r="AO61" s="93"/>
      <c r="AP61" s="93"/>
      <c r="AQ61" s="93"/>
      <c r="AR61" s="93"/>
      <c r="AS61" s="93"/>
      <c r="AT61" s="115"/>
      <c r="AU61" s="115"/>
      <c r="AV61" s="115"/>
      <c r="AW61" s="115"/>
      <c r="AX61" s="115"/>
      <c r="AY61" s="115"/>
      <c r="AZ61" s="115"/>
      <c r="BA61" s="115"/>
    </row>
    <row r="62" spans="1:53" s="7" customFormat="1" ht="21.95" customHeight="1" x14ac:dyDescent="0.2">
      <c r="A62" s="2"/>
      <c r="B62" s="22">
        <v>50</v>
      </c>
      <c r="C62" s="189"/>
      <c r="D62" s="190"/>
      <c r="E62" s="22"/>
      <c r="F62" s="147">
        <f t="shared" si="4"/>
        <v>0</v>
      </c>
      <c r="G62" s="44"/>
      <c r="H62" s="186">
        <f t="shared" si="26"/>
        <v>0</v>
      </c>
      <c r="I62" s="187"/>
      <c r="J62" s="124"/>
      <c r="K62" s="125"/>
      <c r="L62" s="185"/>
      <c r="M62" s="185"/>
      <c r="N62" s="150" t="b">
        <f t="shared" si="22"/>
        <v>0</v>
      </c>
      <c r="O62" s="141" t="s">
        <v>97</v>
      </c>
      <c r="P62" s="153">
        <f>VLOOKUP(O62,Carburant!$A$1:$B$9,2,FALSE)</f>
        <v>0</v>
      </c>
      <c r="Q62" s="46"/>
      <c r="R62" s="48"/>
      <c r="S62" s="48"/>
      <c r="T62" s="159">
        <f t="shared" si="7"/>
        <v>0</v>
      </c>
      <c r="U62" s="160">
        <f t="shared" si="20"/>
        <v>0</v>
      </c>
      <c r="V62" s="161" t="str">
        <f t="shared" si="23"/>
        <v xml:space="preserve"> </v>
      </c>
      <c r="W62" s="162" t="str">
        <f t="shared" si="24"/>
        <v xml:space="preserve">  </v>
      </c>
      <c r="X62" s="88"/>
      <c r="Y62" s="88"/>
      <c r="Z62" s="88"/>
      <c r="AA62" s="88"/>
      <c r="AB62" s="88"/>
      <c r="AC62" s="88"/>
      <c r="AD62" s="88"/>
      <c r="AE62" s="93"/>
      <c r="AF62" s="93"/>
      <c r="AH62" s="121"/>
      <c r="AI62" s="121"/>
      <c r="AJ62" s="121"/>
      <c r="AK62" s="121"/>
      <c r="AL62" s="121"/>
      <c r="AM62" s="121"/>
      <c r="AN62" s="121"/>
      <c r="AO62" s="93"/>
      <c r="AP62" s="93"/>
      <c r="AQ62" s="93"/>
      <c r="AR62" s="93"/>
      <c r="AS62" s="93"/>
      <c r="AT62" s="115"/>
      <c r="AU62" s="115"/>
      <c r="AV62" s="115"/>
      <c r="AW62" s="115"/>
      <c r="AX62" s="115"/>
      <c r="AY62" s="115"/>
      <c r="AZ62" s="115"/>
      <c r="BA62" s="115"/>
    </row>
    <row r="63" spans="1:53" s="7" customFormat="1" ht="21.95" customHeight="1" x14ac:dyDescent="0.2">
      <c r="A63" s="2"/>
      <c r="B63" s="22">
        <v>51</v>
      </c>
      <c r="C63" s="189"/>
      <c r="D63" s="190"/>
      <c r="E63" s="22"/>
      <c r="F63" s="147">
        <f t="shared" si="4"/>
        <v>0</v>
      </c>
      <c r="G63" s="44"/>
      <c r="H63" s="186">
        <f t="shared" si="26"/>
        <v>0</v>
      </c>
      <c r="I63" s="187"/>
      <c r="J63" s="124"/>
      <c r="K63" s="125"/>
      <c r="L63" s="185"/>
      <c r="M63" s="185"/>
      <c r="N63" s="150" t="b">
        <f t="shared" si="22"/>
        <v>0</v>
      </c>
      <c r="O63" s="141" t="s">
        <v>97</v>
      </c>
      <c r="P63" s="153">
        <f>VLOOKUP(O63,Carburant!$A$1:$B$9,2,FALSE)</f>
        <v>0</v>
      </c>
      <c r="Q63" s="46"/>
      <c r="R63" s="48"/>
      <c r="S63" s="48"/>
      <c r="T63" s="159">
        <f t="shared" si="7"/>
        <v>0</v>
      </c>
      <c r="U63" s="160">
        <f t="shared" si="20"/>
        <v>0</v>
      </c>
      <c r="V63" s="161" t="str">
        <f t="shared" si="23"/>
        <v xml:space="preserve"> </v>
      </c>
      <c r="W63" s="162" t="str">
        <f t="shared" si="24"/>
        <v xml:space="preserve">  </v>
      </c>
      <c r="X63" s="88"/>
      <c r="Y63" s="88"/>
      <c r="Z63" s="88"/>
      <c r="AA63" s="88"/>
      <c r="AB63" s="88"/>
      <c r="AC63" s="88"/>
      <c r="AD63" s="88"/>
      <c r="AE63" s="93"/>
      <c r="AF63" s="93"/>
      <c r="AH63" s="121"/>
      <c r="AI63" s="121"/>
      <c r="AJ63" s="121"/>
      <c r="AK63" s="121"/>
      <c r="AL63" s="121"/>
      <c r="AM63" s="121"/>
      <c r="AN63" s="121"/>
      <c r="AO63" s="93"/>
      <c r="AP63" s="93"/>
      <c r="AQ63" s="93"/>
      <c r="AR63" s="93"/>
      <c r="AS63" s="93"/>
      <c r="AT63" s="115"/>
      <c r="AU63" s="115"/>
      <c r="AV63" s="115"/>
      <c r="AW63" s="115"/>
      <c r="AX63" s="115"/>
      <c r="AY63" s="115"/>
      <c r="AZ63" s="115"/>
      <c r="BA63" s="115"/>
    </row>
    <row r="64" spans="1:53" s="7" customFormat="1" ht="21.95" customHeight="1" x14ac:dyDescent="0.2">
      <c r="A64" s="2"/>
      <c r="B64" s="22">
        <v>52</v>
      </c>
      <c r="C64" s="189"/>
      <c r="D64" s="190"/>
      <c r="E64" s="22"/>
      <c r="F64" s="147">
        <f t="shared" si="4"/>
        <v>0</v>
      </c>
      <c r="G64" s="44"/>
      <c r="H64" s="186">
        <f t="shared" si="26"/>
        <v>0</v>
      </c>
      <c r="I64" s="187"/>
      <c r="J64" s="124"/>
      <c r="K64" s="125"/>
      <c r="L64" s="185"/>
      <c r="M64" s="185"/>
      <c r="N64" s="150" t="b">
        <f t="shared" si="22"/>
        <v>0</v>
      </c>
      <c r="O64" s="141" t="s">
        <v>97</v>
      </c>
      <c r="P64" s="153">
        <f>VLOOKUP(O64,Carburant!$A$1:$B$9,2,FALSE)</f>
        <v>0</v>
      </c>
      <c r="Q64" s="46"/>
      <c r="R64" s="48"/>
      <c r="S64" s="48"/>
      <c r="T64" s="159">
        <f t="shared" si="7"/>
        <v>0</v>
      </c>
      <c r="U64" s="160">
        <f t="shared" si="20"/>
        <v>0</v>
      </c>
      <c r="V64" s="161" t="str">
        <f t="shared" si="23"/>
        <v xml:space="preserve"> </v>
      </c>
      <c r="W64" s="162" t="str">
        <f t="shared" si="24"/>
        <v xml:space="preserve">  </v>
      </c>
      <c r="X64" s="88"/>
      <c r="Y64" s="88"/>
      <c r="Z64" s="88"/>
      <c r="AA64" s="88"/>
      <c r="AB64" s="88"/>
      <c r="AC64" s="88"/>
      <c r="AD64" s="88"/>
      <c r="AE64" s="93"/>
      <c r="AF64" s="93"/>
      <c r="AH64" s="121"/>
      <c r="AI64" s="121"/>
      <c r="AJ64" s="121"/>
      <c r="AK64" s="121"/>
      <c r="AL64" s="121"/>
      <c r="AM64" s="121"/>
      <c r="AN64" s="121"/>
      <c r="AO64" s="93"/>
      <c r="AP64" s="93"/>
      <c r="AQ64" s="93"/>
      <c r="AR64" s="93"/>
      <c r="AS64" s="93"/>
      <c r="AT64" s="115"/>
      <c r="AU64" s="115"/>
      <c r="AV64" s="115"/>
      <c r="AW64" s="115"/>
      <c r="AX64" s="115"/>
      <c r="AY64" s="115"/>
      <c r="AZ64" s="115"/>
      <c r="BA64" s="115"/>
    </row>
    <row r="65" spans="1:53" s="7" customFormat="1" ht="21.95" customHeight="1" x14ac:dyDescent="0.2">
      <c r="A65" s="2"/>
      <c r="B65" s="22">
        <v>53</v>
      </c>
      <c r="C65" s="189"/>
      <c r="D65" s="190"/>
      <c r="E65" s="22"/>
      <c r="F65" s="147">
        <f t="shared" si="4"/>
        <v>0</v>
      </c>
      <c r="G65" s="44"/>
      <c r="H65" s="186">
        <f t="shared" si="26"/>
        <v>0</v>
      </c>
      <c r="I65" s="187"/>
      <c r="J65" s="124"/>
      <c r="K65" s="125"/>
      <c r="L65" s="185"/>
      <c r="M65" s="185"/>
      <c r="N65" s="150" t="b">
        <f t="shared" si="22"/>
        <v>0</v>
      </c>
      <c r="O65" s="141" t="s">
        <v>97</v>
      </c>
      <c r="P65" s="153">
        <f>VLOOKUP(O65,Carburant!$A$1:$B$9,2,FALSE)</f>
        <v>0</v>
      </c>
      <c r="Q65" s="46"/>
      <c r="R65" s="48"/>
      <c r="S65" s="48"/>
      <c r="T65" s="159">
        <f t="shared" si="7"/>
        <v>0</v>
      </c>
      <c r="U65" s="160">
        <f t="shared" si="20"/>
        <v>0</v>
      </c>
      <c r="V65" s="161" t="str">
        <f t="shared" si="23"/>
        <v xml:space="preserve"> </v>
      </c>
      <c r="W65" s="162" t="str">
        <f t="shared" si="24"/>
        <v xml:space="preserve">  </v>
      </c>
      <c r="X65" s="88"/>
      <c r="Y65" s="88"/>
      <c r="Z65" s="88"/>
      <c r="AA65" s="88"/>
      <c r="AB65" s="88"/>
      <c r="AC65" s="88"/>
      <c r="AD65" s="88"/>
      <c r="AE65" s="93"/>
      <c r="AF65" s="93"/>
      <c r="AH65" s="121"/>
      <c r="AI65" s="121"/>
      <c r="AJ65" s="121"/>
      <c r="AK65" s="121"/>
      <c r="AL65" s="121"/>
      <c r="AM65" s="121"/>
      <c r="AN65" s="121"/>
      <c r="AO65" s="93"/>
      <c r="AP65" s="93"/>
      <c r="AQ65" s="93"/>
      <c r="AR65" s="93"/>
      <c r="AS65" s="93"/>
      <c r="AT65" s="115"/>
      <c r="AU65" s="115"/>
      <c r="AV65" s="115"/>
      <c r="AW65" s="115"/>
      <c r="AX65" s="115"/>
      <c r="AY65" s="115"/>
      <c r="AZ65" s="115"/>
      <c r="BA65" s="115"/>
    </row>
    <row r="66" spans="1:53" s="7" customFormat="1" ht="21.95" customHeight="1" x14ac:dyDescent="0.2">
      <c r="A66" s="2"/>
      <c r="B66" s="22">
        <v>54</v>
      </c>
      <c r="C66" s="189"/>
      <c r="D66" s="190"/>
      <c r="E66" s="22"/>
      <c r="F66" s="147">
        <f t="shared" si="4"/>
        <v>0</v>
      </c>
      <c r="G66" s="44"/>
      <c r="H66" s="186">
        <f t="shared" si="26"/>
        <v>0</v>
      </c>
      <c r="I66" s="187"/>
      <c r="J66" s="124"/>
      <c r="K66" s="125"/>
      <c r="L66" s="185"/>
      <c r="M66" s="185"/>
      <c r="N66" s="150" t="b">
        <f t="shared" si="22"/>
        <v>0</v>
      </c>
      <c r="O66" s="141" t="s">
        <v>97</v>
      </c>
      <c r="P66" s="153">
        <f>VLOOKUP(O66,Carburant!$A$1:$B$9,2,FALSE)</f>
        <v>0</v>
      </c>
      <c r="Q66" s="46"/>
      <c r="R66" s="48"/>
      <c r="S66" s="48"/>
      <c r="T66" s="159">
        <f t="shared" si="7"/>
        <v>0</v>
      </c>
      <c r="U66" s="160">
        <f t="shared" si="20"/>
        <v>0</v>
      </c>
      <c r="V66" s="161" t="str">
        <f t="shared" si="23"/>
        <v xml:space="preserve"> </v>
      </c>
      <c r="W66" s="162" t="str">
        <f t="shared" si="24"/>
        <v xml:space="preserve">  </v>
      </c>
      <c r="X66" s="88"/>
      <c r="Y66" s="88"/>
      <c r="Z66" s="88"/>
      <c r="AA66" s="88"/>
      <c r="AB66" s="88"/>
      <c r="AC66" s="88"/>
      <c r="AD66" s="88"/>
      <c r="AE66" s="93"/>
      <c r="AF66" s="93"/>
      <c r="AH66" s="121"/>
      <c r="AI66" s="121"/>
      <c r="AJ66" s="121"/>
      <c r="AK66" s="121"/>
      <c r="AL66" s="121"/>
      <c r="AM66" s="121"/>
      <c r="AN66" s="121"/>
      <c r="AO66" s="93"/>
      <c r="AP66" s="93"/>
      <c r="AQ66" s="93"/>
      <c r="AR66" s="93"/>
      <c r="AS66" s="93"/>
      <c r="AT66" s="115"/>
      <c r="AU66" s="115"/>
      <c r="AV66" s="115"/>
      <c r="AW66" s="115"/>
      <c r="AX66" s="115"/>
      <c r="AY66" s="115"/>
      <c r="AZ66" s="115"/>
      <c r="BA66" s="115"/>
    </row>
    <row r="67" spans="1:53" s="7" customFormat="1" ht="21.95" customHeight="1" x14ac:dyDescent="0.2">
      <c r="A67" s="2"/>
      <c r="B67" s="30">
        <v>55</v>
      </c>
      <c r="C67" s="189"/>
      <c r="D67" s="190"/>
      <c r="E67" s="22"/>
      <c r="F67" s="147">
        <f t="shared" si="4"/>
        <v>0</v>
      </c>
      <c r="G67" s="44"/>
      <c r="H67" s="186">
        <f t="shared" si="26"/>
        <v>0</v>
      </c>
      <c r="I67" s="187"/>
      <c r="J67" s="124"/>
      <c r="K67" s="125"/>
      <c r="L67" s="185"/>
      <c r="M67" s="185"/>
      <c r="N67" s="150" t="b">
        <f t="shared" si="22"/>
        <v>0</v>
      </c>
      <c r="O67" s="141" t="s">
        <v>97</v>
      </c>
      <c r="P67" s="153">
        <f>VLOOKUP(O67,Carburant!$A$1:$B$9,2,FALSE)</f>
        <v>0</v>
      </c>
      <c r="Q67" s="46"/>
      <c r="R67" s="48"/>
      <c r="S67" s="48"/>
      <c r="T67" s="159">
        <f t="shared" si="7"/>
        <v>0</v>
      </c>
      <c r="U67" s="160">
        <f t="shared" si="20"/>
        <v>0</v>
      </c>
      <c r="V67" s="161" t="str">
        <f t="shared" si="23"/>
        <v xml:space="preserve"> </v>
      </c>
      <c r="W67" s="162" t="str">
        <f t="shared" si="24"/>
        <v xml:space="preserve">  </v>
      </c>
      <c r="X67" s="88"/>
      <c r="Y67" s="88"/>
      <c r="Z67" s="88"/>
      <c r="AA67" s="88"/>
      <c r="AB67" s="88"/>
      <c r="AC67" s="88"/>
      <c r="AD67" s="88"/>
      <c r="AE67" s="93"/>
      <c r="AF67" s="93"/>
      <c r="AH67" s="121"/>
      <c r="AI67" s="121"/>
      <c r="AJ67" s="121"/>
      <c r="AK67" s="121"/>
      <c r="AL67" s="121"/>
      <c r="AM67" s="121"/>
      <c r="AN67" s="121"/>
      <c r="AO67" s="93"/>
      <c r="AP67" s="93"/>
      <c r="AQ67" s="93"/>
      <c r="AR67" s="93"/>
      <c r="AS67" s="93"/>
      <c r="AT67" s="115"/>
      <c r="AU67" s="115"/>
      <c r="AV67" s="115"/>
      <c r="AW67" s="115"/>
      <c r="AX67" s="115"/>
      <c r="AY67" s="115"/>
      <c r="AZ67" s="115"/>
      <c r="BA67" s="115"/>
    </row>
    <row r="68" spans="1:53" s="7" customFormat="1" ht="21.95" customHeight="1" x14ac:dyDescent="0.2">
      <c r="A68" s="2"/>
      <c r="B68" s="30">
        <v>56</v>
      </c>
      <c r="C68" s="189"/>
      <c r="D68" s="190"/>
      <c r="E68" s="22"/>
      <c r="F68" s="147">
        <f t="shared" si="4"/>
        <v>0</v>
      </c>
      <c r="G68" s="44"/>
      <c r="H68" s="186">
        <f t="shared" si="26"/>
        <v>0</v>
      </c>
      <c r="I68" s="187"/>
      <c r="J68" s="124"/>
      <c r="K68" s="125"/>
      <c r="L68" s="185"/>
      <c r="M68" s="185"/>
      <c r="N68" s="150" t="b">
        <f t="shared" si="22"/>
        <v>0</v>
      </c>
      <c r="O68" s="141" t="s">
        <v>97</v>
      </c>
      <c r="P68" s="153">
        <f>VLOOKUP(O68,Carburant!$A$1:$B$9,2,FALSE)</f>
        <v>0</v>
      </c>
      <c r="Q68" s="46"/>
      <c r="R68" s="48"/>
      <c r="S68" s="48"/>
      <c r="T68" s="159">
        <f t="shared" si="7"/>
        <v>0</v>
      </c>
      <c r="U68" s="160">
        <f t="shared" si="20"/>
        <v>0</v>
      </c>
      <c r="V68" s="161" t="str">
        <f t="shared" si="23"/>
        <v xml:space="preserve"> </v>
      </c>
      <c r="W68" s="162" t="str">
        <f t="shared" si="24"/>
        <v xml:space="preserve">  </v>
      </c>
      <c r="X68" s="88"/>
      <c r="Y68" s="88"/>
      <c r="Z68" s="88"/>
      <c r="AA68" s="88"/>
      <c r="AB68" s="88"/>
      <c r="AC68" s="88"/>
      <c r="AD68" s="88"/>
      <c r="AE68" s="93"/>
      <c r="AF68" s="93"/>
      <c r="AH68" s="121"/>
      <c r="AI68" s="121"/>
      <c r="AJ68" s="121"/>
      <c r="AK68" s="121"/>
      <c r="AL68" s="121"/>
      <c r="AM68" s="121"/>
      <c r="AN68" s="121"/>
      <c r="AO68" s="93"/>
      <c r="AP68" s="93"/>
      <c r="AQ68" s="93"/>
      <c r="AR68" s="93"/>
      <c r="AS68" s="93"/>
      <c r="AT68" s="115"/>
      <c r="AU68" s="115"/>
      <c r="AV68" s="115"/>
      <c r="AW68" s="115"/>
      <c r="AX68" s="115"/>
      <c r="AY68" s="115"/>
      <c r="AZ68" s="115"/>
      <c r="BA68" s="115"/>
    </row>
    <row r="69" spans="1:53" s="7" customFormat="1" ht="21.95" customHeight="1" x14ac:dyDescent="0.2">
      <c r="A69" s="2"/>
      <c r="B69" s="22">
        <v>57</v>
      </c>
      <c r="C69" s="189"/>
      <c r="D69" s="190"/>
      <c r="E69" s="22"/>
      <c r="F69" s="147">
        <f t="shared" si="4"/>
        <v>0</v>
      </c>
      <c r="G69" s="44"/>
      <c r="H69" s="186">
        <f t="shared" si="26"/>
        <v>0</v>
      </c>
      <c r="I69" s="187"/>
      <c r="J69" s="124"/>
      <c r="K69" s="125"/>
      <c r="L69" s="185"/>
      <c r="M69" s="185"/>
      <c r="N69" s="150" t="b">
        <f t="shared" si="22"/>
        <v>0</v>
      </c>
      <c r="O69" s="141" t="s">
        <v>97</v>
      </c>
      <c r="P69" s="153">
        <f>VLOOKUP(O69,Carburant!$A$1:$B$9,2,FALSE)</f>
        <v>0</v>
      </c>
      <c r="Q69" s="46"/>
      <c r="R69" s="48"/>
      <c r="S69" s="48"/>
      <c r="T69" s="159">
        <f t="shared" si="7"/>
        <v>0</v>
      </c>
      <c r="U69" s="160">
        <f t="shared" si="20"/>
        <v>0</v>
      </c>
      <c r="V69" s="161" t="str">
        <f t="shared" si="23"/>
        <v xml:space="preserve"> </v>
      </c>
      <c r="W69" s="162" t="str">
        <f t="shared" si="24"/>
        <v xml:space="preserve">  </v>
      </c>
      <c r="X69" s="88"/>
      <c r="Y69" s="88"/>
      <c r="Z69" s="88"/>
      <c r="AA69" s="88"/>
      <c r="AB69" s="88"/>
      <c r="AC69" s="88"/>
      <c r="AD69" s="88"/>
      <c r="AE69" s="93"/>
      <c r="AF69" s="93"/>
      <c r="AH69" s="121"/>
      <c r="AI69" s="121"/>
      <c r="AJ69" s="121"/>
      <c r="AK69" s="121"/>
      <c r="AL69" s="121"/>
      <c r="AM69" s="121"/>
      <c r="AN69" s="121"/>
      <c r="AO69" s="93"/>
      <c r="AP69" s="93"/>
      <c r="AQ69" s="93"/>
      <c r="AR69" s="93"/>
      <c r="AS69" s="93"/>
      <c r="AT69" s="115"/>
      <c r="AU69" s="115"/>
      <c r="AV69" s="115"/>
      <c r="AW69" s="115"/>
      <c r="AX69" s="115"/>
      <c r="AY69" s="115"/>
      <c r="AZ69" s="115"/>
      <c r="BA69" s="115"/>
    </row>
    <row r="70" spans="1:53" s="7" customFormat="1" ht="21.95" customHeight="1" x14ac:dyDescent="0.2">
      <c r="A70" s="2"/>
      <c r="B70" s="22">
        <v>58</v>
      </c>
      <c r="C70" s="189"/>
      <c r="D70" s="190"/>
      <c r="E70" s="22"/>
      <c r="F70" s="147">
        <f t="shared" si="4"/>
        <v>0</v>
      </c>
      <c r="G70" s="44"/>
      <c r="H70" s="186">
        <f t="shared" si="26"/>
        <v>0</v>
      </c>
      <c r="I70" s="187"/>
      <c r="J70" s="124"/>
      <c r="K70" s="125"/>
      <c r="L70" s="185"/>
      <c r="M70" s="185"/>
      <c r="N70" s="150" t="b">
        <f t="shared" si="22"/>
        <v>0</v>
      </c>
      <c r="O70" s="141" t="s">
        <v>97</v>
      </c>
      <c r="P70" s="153">
        <f>VLOOKUP(O70,Carburant!$A$1:$B$9,2,FALSE)</f>
        <v>0</v>
      </c>
      <c r="Q70" s="46"/>
      <c r="R70" s="48"/>
      <c r="S70" s="48"/>
      <c r="T70" s="159">
        <f t="shared" si="7"/>
        <v>0</v>
      </c>
      <c r="U70" s="160">
        <f t="shared" si="20"/>
        <v>0</v>
      </c>
      <c r="V70" s="161" t="str">
        <f t="shared" si="23"/>
        <v xml:space="preserve"> </v>
      </c>
      <c r="W70" s="162" t="str">
        <f t="shared" si="24"/>
        <v xml:space="preserve">  </v>
      </c>
      <c r="X70" s="88"/>
      <c r="Y70" s="88"/>
      <c r="Z70" s="88"/>
      <c r="AA70" s="88"/>
      <c r="AB70" s="88"/>
      <c r="AC70" s="88"/>
      <c r="AD70" s="88"/>
      <c r="AE70" s="93"/>
      <c r="AF70" s="93"/>
      <c r="AH70" s="121"/>
      <c r="AI70" s="121"/>
      <c r="AJ70" s="121"/>
      <c r="AK70" s="121"/>
      <c r="AL70" s="121"/>
      <c r="AM70" s="121"/>
      <c r="AN70" s="121"/>
      <c r="AO70" s="93"/>
      <c r="AP70" s="93"/>
      <c r="AQ70" s="93"/>
      <c r="AR70" s="93"/>
      <c r="AS70" s="93"/>
      <c r="AT70" s="115"/>
      <c r="AU70" s="115"/>
      <c r="AV70" s="115"/>
      <c r="AW70" s="115"/>
      <c r="AX70" s="115"/>
      <c r="AY70" s="115"/>
      <c r="AZ70" s="115"/>
      <c r="BA70" s="115"/>
    </row>
    <row r="71" spans="1:53" s="7" customFormat="1" ht="21.95" customHeight="1" x14ac:dyDescent="0.2">
      <c r="A71" s="2"/>
      <c r="B71" s="22">
        <v>59</v>
      </c>
      <c r="C71" s="189"/>
      <c r="D71" s="190"/>
      <c r="E71" s="22"/>
      <c r="F71" s="147">
        <f t="shared" si="4"/>
        <v>0</v>
      </c>
      <c r="G71" s="44"/>
      <c r="H71" s="186">
        <f t="shared" si="26"/>
        <v>0</v>
      </c>
      <c r="I71" s="187"/>
      <c r="J71" s="124"/>
      <c r="K71" s="125"/>
      <c r="L71" s="185"/>
      <c r="M71" s="185"/>
      <c r="N71" s="150" t="b">
        <f t="shared" si="22"/>
        <v>0</v>
      </c>
      <c r="O71" s="141" t="s">
        <v>97</v>
      </c>
      <c r="P71" s="153">
        <f>VLOOKUP(O71,Carburant!$A$1:$B$9,2,FALSE)</f>
        <v>0</v>
      </c>
      <c r="Q71" s="46"/>
      <c r="R71" s="48"/>
      <c r="S71" s="48"/>
      <c r="T71" s="159">
        <f t="shared" si="7"/>
        <v>0</v>
      </c>
      <c r="U71" s="160">
        <f t="shared" si="20"/>
        <v>0</v>
      </c>
      <c r="V71" s="161" t="str">
        <f t="shared" si="23"/>
        <v xml:space="preserve"> </v>
      </c>
      <c r="W71" s="162" t="str">
        <f t="shared" si="24"/>
        <v xml:space="preserve">  </v>
      </c>
      <c r="X71" s="88"/>
      <c r="Y71" s="88"/>
      <c r="Z71" s="88"/>
      <c r="AA71" s="88"/>
      <c r="AB71" s="88"/>
      <c r="AC71" s="88"/>
      <c r="AD71" s="88"/>
      <c r="AE71" s="93"/>
      <c r="AF71" s="93"/>
      <c r="AH71" s="121"/>
      <c r="AI71" s="121"/>
      <c r="AJ71" s="121"/>
      <c r="AK71" s="121"/>
      <c r="AL71" s="121"/>
      <c r="AM71" s="121"/>
      <c r="AN71" s="121"/>
      <c r="AO71" s="93"/>
      <c r="AP71" s="93"/>
      <c r="AQ71" s="93"/>
      <c r="AR71" s="93"/>
      <c r="AS71" s="93"/>
      <c r="AT71" s="115"/>
      <c r="AU71" s="115"/>
      <c r="AV71" s="115"/>
      <c r="AW71" s="115"/>
      <c r="AX71" s="115"/>
      <c r="AY71" s="115"/>
      <c r="AZ71" s="115"/>
      <c r="BA71" s="115"/>
    </row>
    <row r="72" spans="1:53" s="7" customFormat="1" ht="21.95" customHeight="1" x14ac:dyDescent="0.2">
      <c r="A72" s="2"/>
      <c r="B72" s="22">
        <v>60</v>
      </c>
      <c r="C72" s="189"/>
      <c r="D72" s="190"/>
      <c r="E72" s="22"/>
      <c r="F72" s="147">
        <f t="shared" si="4"/>
        <v>0</v>
      </c>
      <c r="G72" s="44"/>
      <c r="H72" s="186">
        <f t="shared" si="26"/>
        <v>0</v>
      </c>
      <c r="I72" s="187"/>
      <c r="J72" s="124"/>
      <c r="K72" s="125"/>
      <c r="L72" s="185"/>
      <c r="M72" s="185"/>
      <c r="N72" s="150" t="b">
        <f t="shared" si="22"/>
        <v>0</v>
      </c>
      <c r="O72" s="141" t="s">
        <v>97</v>
      </c>
      <c r="P72" s="153">
        <f>VLOOKUP(O72,Carburant!$A$1:$B$9,2,FALSE)</f>
        <v>0</v>
      </c>
      <c r="Q72" s="46"/>
      <c r="R72" s="48"/>
      <c r="S72" s="48"/>
      <c r="T72" s="159">
        <f t="shared" si="7"/>
        <v>0</v>
      </c>
      <c r="U72" s="160">
        <f t="shared" si="20"/>
        <v>0</v>
      </c>
      <c r="V72" s="161" t="str">
        <f t="shared" si="23"/>
        <v xml:space="preserve"> </v>
      </c>
      <c r="W72" s="162" t="str">
        <f t="shared" si="24"/>
        <v xml:space="preserve">  </v>
      </c>
      <c r="X72" s="88"/>
      <c r="Y72" s="88"/>
      <c r="Z72" s="88"/>
      <c r="AA72" s="88"/>
      <c r="AB72" s="88"/>
      <c r="AC72" s="88"/>
      <c r="AD72" s="88"/>
      <c r="AE72" s="93"/>
      <c r="AF72" s="93"/>
      <c r="AH72" s="121"/>
      <c r="AI72" s="121"/>
      <c r="AJ72" s="121"/>
      <c r="AK72" s="121"/>
      <c r="AL72" s="121"/>
      <c r="AM72" s="121"/>
      <c r="AN72" s="121"/>
      <c r="AO72" s="93"/>
      <c r="AP72" s="93"/>
      <c r="AQ72" s="93"/>
      <c r="AR72" s="93"/>
      <c r="AS72" s="93"/>
      <c r="AT72" s="115"/>
      <c r="AU72" s="115"/>
      <c r="AV72" s="115"/>
      <c r="AW72" s="115"/>
      <c r="AX72" s="115"/>
      <c r="AY72" s="115"/>
      <c r="AZ72" s="115"/>
      <c r="BA72" s="115"/>
    </row>
    <row r="73" spans="1:53" s="7" customFormat="1" ht="21.95" customHeight="1" x14ac:dyDescent="0.2">
      <c r="A73" s="2"/>
      <c r="B73" s="22">
        <v>61</v>
      </c>
      <c r="C73" s="189"/>
      <c r="D73" s="190"/>
      <c r="E73" s="22"/>
      <c r="F73" s="147">
        <f t="shared" si="4"/>
        <v>0</v>
      </c>
      <c r="G73" s="44"/>
      <c r="H73" s="186">
        <f t="shared" si="26"/>
        <v>0</v>
      </c>
      <c r="I73" s="187"/>
      <c r="J73" s="124"/>
      <c r="K73" s="125"/>
      <c r="L73" s="185"/>
      <c r="M73" s="185"/>
      <c r="N73" s="150" t="b">
        <f t="shared" si="22"/>
        <v>0</v>
      </c>
      <c r="O73" s="141" t="s">
        <v>97</v>
      </c>
      <c r="P73" s="153">
        <f>VLOOKUP(O73,Carburant!$A$1:$B$9,2,FALSE)</f>
        <v>0</v>
      </c>
      <c r="Q73" s="46"/>
      <c r="R73" s="48"/>
      <c r="S73" s="48"/>
      <c r="T73" s="159">
        <f t="shared" si="7"/>
        <v>0</v>
      </c>
      <c r="U73" s="160">
        <f t="shared" si="20"/>
        <v>0</v>
      </c>
      <c r="V73" s="161" t="str">
        <f t="shared" si="23"/>
        <v xml:space="preserve"> </v>
      </c>
      <c r="W73" s="162" t="str">
        <f t="shared" si="24"/>
        <v xml:space="preserve">  </v>
      </c>
      <c r="X73" s="88"/>
      <c r="Y73" s="88"/>
      <c r="Z73" s="88"/>
      <c r="AA73" s="88"/>
      <c r="AB73" s="88"/>
      <c r="AC73" s="88"/>
      <c r="AD73" s="88"/>
      <c r="AE73" s="93"/>
      <c r="AF73" s="93"/>
      <c r="AH73" s="121"/>
      <c r="AI73" s="121"/>
      <c r="AJ73" s="121"/>
      <c r="AK73" s="121"/>
      <c r="AL73" s="121"/>
      <c r="AM73" s="121"/>
      <c r="AN73" s="121"/>
      <c r="AO73" s="93"/>
      <c r="AP73" s="93"/>
      <c r="AQ73" s="93"/>
      <c r="AR73" s="93"/>
      <c r="AS73" s="93"/>
      <c r="AT73" s="115"/>
      <c r="AU73" s="115"/>
      <c r="AV73" s="115"/>
      <c r="AW73" s="115"/>
      <c r="AX73" s="115"/>
      <c r="AY73" s="115"/>
      <c r="AZ73" s="115"/>
      <c r="BA73" s="115"/>
    </row>
    <row r="74" spans="1:53" s="7" customFormat="1" ht="21.95" customHeight="1" x14ac:dyDescent="0.2">
      <c r="A74" s="2"/>
      <c r="B74" s="22">
        <v>62</v>
      </c>
      <c r="C74" s="189"/>
      <c r="D74" s="190"/>
      <c r="E74" s="22"/>
      <c r="F74" s="147">
        <f t="shared" si="4"/>
        <v>0</v>
      </c>
      <c r="G74" s="44"/>
      <c r="H74" s="186">
        <f t="shared" si="26"/>
        <v>0</v>
      </c>
      <c r="I74" s="187"/>
      <c r="J74" s="124"/>
      <c r="K74" s="125"/>
      <c r="L74" s="185"/>
      <c r="M74" s="185"/>
      <c r="N74" s="150" t="b">
        <f t="shared" si="22"/>
        <v>0</v>
      </c>
      <c r="O74" s="141" t="s">
        <v>97</v>
      </c>
      <c r="P74" s="153">
        <f>VLOOKUP(O74,Carburant!$A$1:$B$9,2,FALSE)</f>
        <v>0</v>
      </c>
      <c r="Q74" s="46"/>
      <c r="R74" s="48"/>
      <c r="S74" s="48"/>
      <c r="T74" s="159">
        <f t="shared" si="7"/>
        <v>0</v>
      </c>
      <c r="U74" s="160">
        <f t="shared" si="20"/>
        <v>0</v>
      </c>
      <c r="V74" s="161" t="str">
        <f t="shared" si="23"/>
        <v xml:space="preserve"> </v>
      </c>
      <c r="W74" s="162" t="str">
        <f t="shared" si="24"/>
        <v xml:space="preserve">  </v>
      </c>
      <c r="X74" s="88"/>
      <c r="Y74" s="88"/>
      <c r="Z74" s="88"/>
      <c r="AA74" s="88"/>
      <c r="AB74" s="88"/>
      <c r="AC74" s="88"/>
      <c r="AD74" s="88"/>
      <c r="AE74" s="93"/>
      <c r="AF74" s="93"/>
      <c r="AH74" s="121"/>
      <c r="AI74" s="121"/>
      <c r="AJ74" s="121"/>
      <c r="AK74" s="121"/>
      <c r="AL74" s="121"/>
      <c r="AM74" s="121"/>
      <c r="AN74" s="121"/>
      <c r="AO74" s="93"/>
      <c r="AP74" s="93"/>
      <c r="AQ74" s="93"/>
      <c r="AR74" s="93"/>
      <c r="AS74" s="93"/>
      <c r="AT74" s="115"/>
      <c r="AU74" s="115"/>
      <c r="AV74" s="115"/>
      <c r="AW74" s="115"/>
      <c r="AX74" s="115"/>
      <c r="AY74" s="115"/>
      <c r="AZ74" s="115"/>
      <c r="BA74" s="115"/>
    </row>
    <row r="75" spans="1:53" s="7" customFormat="1" ht="21.95" customHeight="1" x14ac:dyDescent="0.2">
      <c r="A75" s="2"/>
      <c r="B75" s="22">
        <v>63</v>
      </c>
      <c r="C75" s="189"/>
      <c r="D75" s="190"/>
      <c r="E75" s="22"/>
      <c r="F75" s="147">
        <f t="shared" si="4"/>
        <v>0</v>
      </c>
      <c r="G75" s="44"/>
      <c r="H75" s="186">
        <f t="shared" si="26"/>
        <v>0</v>
      </c>
      <c r="I75" s="187"/>
      <c r="J75" s="124"/>
      <c r="K75" s="125"/>
      <c r="L75" s="185"/>
      <c r="M75" s="185"/>
      <c r="N75" s="150" t="b">
        <f t="shared" si="22"/>
        <v>0</v>
      </c>
      <c r="O75" s="141" t="s">
        <v>97</v>
      </c>
      <c r="P75" s="153">
        <f>VLOOKUP(O75,Carburant!$A$1:$B$9,2,FALSE)</f>
        <v>0</v>
      </c>
      <c r="Q75" s="46"/>
      <c r="R75" s="48"/>
      <c r="S75" s="48"/>
      <c r="T75" s="159">
        <f t="shared" si="7"/>
        <v>0</v>
      </c>
      <c r="U75" s="160">
        <f t="shared" si="20"/>
        <v>0</v>
      </c>
      <c r="V75" s="161" t="str">
        <f t="shared" si="23"/>
        <v xml:space="preserve"> </v>
      </c>
      <c r="W75" s="162" t="str">
        <f t="shared" si="24"/>
        <v xml:space="preserve">  </v>
      </c>
      <c r="X75" s="88"/>
      <c r="Y75" s="88"/>
      <c r="Z75" s="88"/>
      <c r="AA75" s="88"/>
      <c r="AB75" s="88"/>
      <c r="AC75" s="88"/>
      <c r="AD75" s="88"/>
      <c r="AE75" s="93"/>
      <c r="AF75" s="93"/>
      <c r="AH75" s="121"/>
      <c r="AI75" s="121"/>
      <c r="AJ75" s="121"/>
      <c r="AK75" s="121"/>
      <c r="AL75" s="121"/>
      <c r="AM75" s="121"/>
      <c r="AN75" s="121"/>
      <c r="AO75" s="93"/>
      <c r="AP75" s="93"/>
      <c r="AQ75" s="93"/>
      <c r="AR75" s="93"/>
      <c r="AS75" s="93"/>
      <c r="AT75" s="115"/>
      <c r="AU75" s="115"/>
      <c r="AV75" s="115"/>
      <c r="AW75" s="115"/>
      <c r="AX75" s="115"/>
      <c r="AY75" s="115"/>
      <c r="AZ75" s="115"/>
      <c r="BA75" s="115"/>
    </row>
    <row r="76" spans="1:53" s="7" customFormat="1" ht="21.95" customHeight="1" x14ac:dyDescent="0.2">
      <c r="A76" s="2"/>
      <c r="B76" s="22">
        <v>64</v>
      </c>
      <c r="C76" s="189"/>
      <c r="D76" s="190"/>
      <c r="E76" s="22"/>
      <c r="F76" s="147">
        <f t="shared" si="4"/>
        <v>0</v>
      </c>
      <c r="G76" s="44"/>
      <c r="H76" s="186">
        <f t="shared" ref="H76:H139" si="27">L75</f>
        <v>0</v>
      </c>
      <c r="I76" s="187"/>
      <c r="J76" s="124"/>
      <c r="K76" s="125"/>
      <c r="L76" s="185"/>
      <c r="M76" s="185"/>
      <c r="N76" s="150" t="b">
        <f t="shared" si="22"/>
        <v>0</v>
      </c>
      <c r="O76" s="141" t="s">
        <v>97</v>
      </c>
      <c r="P76" s="153">
        <f>VLOOKUP(O76,Carburant!$A$1:$B$9,2,FALSE)</f>
        <v>0</v>
      </c>
      <c r="Q76" s="46"/>
      <c r="R76" s="48"/>
      <c r="S76" s="48"/>
      <c r="T76" s="159">
        <f t="shared" si="7"/>
        <v>0</v>
      </c>
      <c r="U76" s="160">
        <f t="shared" si="20"/>
        <v>0</v>
      </c>
      <c r="V76" s="161" t="str">
        <f t="shared" si="23"/>
        <v xml:space="preserve"> </v>
      </c>
      <c r="W76" s="162" t="str">
        <f t="shared" si="24"/>
        <v xml:space="preserve">  </v>
      </c>
      <c r="X76" s="88"/>
      <c r="Y76" s="88"/>
      <c r="Z76" s="88"/>
      <c r="AA76" s="88"/>
      <c r="AB76" s="88"/>
      <c r="AC76" s="88"/>
      <c r="AD76" s="88"/>
      <c r="AE76" s="93"/>
      <c r="AF76" s="93"/>
      <c r="AH76" s="121"/>
      <c r="AI76" s="121"/>
      <c r="AJ76" s="121"/>
      <c r="AK76" s="121"/>
      <c r="AL76" s="121"/>
      <c r="AM76" s="121"/>
      <c r="AN76" s="121"/>
      <c r="AO76" s="93"/>
      <c r="AP76" s="93"/>
      <c r="AQ76" s="93"/>
      <c r="AR76" s="93"/>
      <c r="AS76" s="93"/>
      <c r="AT76" s="115"/>
      <c r="AU76" s="115"/>
      <c r="AV76" s="115"/>
      <c r="AW76" s="115"/>
      <c r="AX76" s="115"/>
      <c r="AY76" s="115"/>
      <c r="AZ76" s="115"/>
      <c r="BA76" s="115"/>
    </row>
    <row r="77" spans="1:53" s="7" customFormat="1" ht="21.95" customHeight="1" x14ac:dyDescent="0.2">
      <c r="A77" s="2"/>
      <c r="B77" s="22">
        <v>65</v>
      </c>
      <c r="C77" s="189"/>
      <c r="D77" s="190"/>
      <c r="E77" s="22"/>
      <c r="F77" s="147">
        <f t="shared" si="4"/>
        <v>0</v>
      </c>
      <c r="G77" s="44"/>
      <c r="H77" s="186">
        <f t="shared" si="27"/>
        <v>0</v>
      </c>
      <c r="I77" s="187"/>
      <c r="J77" s="124"/>
      <c r="K77" s="125"/>
      <c r="L77" s="185"/>
      <c r="M77" s="185"/>
      <c r="N77" s="150" t="b">
        <f t="shared" si="22"/>
        <v>0</v>
      </c>
      <c r="O77" s="141" t="s">
        <v>97</v>
      </c>
      <c r="P77" s="153">
        <f>VLOOKUP(O77,Carburant!$A$1:$B$9,2,FALSE)</f>
        <v>0</v>
      </c>
      <c r="Q77" s="46"/>
      <c r="R77" s="48"/>
      <c r="S77" s="48"/>
      <c r="T77" s="159">
        <f t="shared" si="7"/>
        <v>0</v>
      </c>
      <c r="U77" s="160">
        <f t="shared" si="20"/>
        <v>0</v>
      </c>
      <c r="V77" s="161" t="str">
        <f t="shared" si="23"/>
        <v xml:space="preserve"> </v>
      </c>
      <c r="W77" s="162" t="str">
        <f t="shared" si="24"/>
        <v xml:space="preserve">  </v>
      </c>
      <c r="X77" s="88"/>
      <c r="Y77" s="88"/>
      <c r="Z77" s="88"/>
      <c r="AA77" s="88"/>
      <c r="AB77" s="88"/>
      <c r="AC77" s="88"/>
      <c r="AD77" s="88"/>
      <c r="AE77" s="93"/>
      <c r="AF77" s="93"/>
      <c r="AH77" s="121"/>
      <c r="AI77" s="121"/>
      <c r="AJ77" s="121"/>
      <c r="AK77" s="121"/>
      <c r="AL77" s="121"/>
      <c r="AM77" s="121"/>
      <c r="AN77" s="121"/>
      <c r="AO77" s="93"/>
      <c r="AP77" s="93"/>
      <c r="AQ77" s="93"/>
      <c r="AR77" s="93"/>
      <c r="AS77" s="93"/>
      <c r="AT77" s="115"/>
      <c r="AU77" s="115"/>
      <c r="AV77" s="115"/>
      <c r="AW77" s="115"/>
      <c r="AX77" s="115"/>
      <c r="AY77" s="115"/>
      <c r="AZ77" s="115"/>
      <c r="BA77" s="115"/>
    </row>
    <row r="78" spans="1:53" s="7" customFormat="1" ht="21.95" customHeight="1" x14ac:dyDescent="0.2">
      <c r="A78" s="2"/>
      <c r="B78" s="22">
        <v>66</v>
      </c>
      <c r="C78" s="189"/>
      <c r="D78" s="190"/>
      <c r="E78" s="22"/>
      <c r="F78" s="147">
        <f t="shared" ref="F78:F141" si="28">G77</f>
        <v>0</v>
      </c>
      <c r="G78" s="44"/>
      <c r="H78" s="186">
        <f t="shared" si="27"/>
        <v>0</v>
      </c>
      <c r="I78" s="187"/>
      <c r="J78" s="124"/>
      <c r="K78" s="125"/>
      <c r="L78" s="185"/>
      <c r="M78" s="185"/>
      <c r="N78" s="150" t="b">
        <f t="shared" si="22"/>
        <v>0</v>
      </c>
      <c r="O78" s="141" t="s">
        <v>97</v>
      </c>
      <c r="P78" s="153">
        <f>VLOOKUP(O78,Carburant!$A$1:$B$9,2,FALSE)</f>
        <v>0</v>
      </c>
      <c r="Q78" s="46"/>
      <c r="R78" s="48"/>
      <c r="S78" s="48"/>
      <c r="T78" s="159">
        <f t="shared" si="7"/>
        <v>0</v>
      </c>
      <c r="U78" s="160">
        <f t="shared" si="20"/>
        <v>0</v>
      </c>
      <c r="V78" s="161" t="str">
        <f t="shared" si="23"/>
        <v xml:space="preserve"> </v>
      </c>
      <c r="W78" s="162" t="str">
        <f t="shared" si="24"/>
        <v xml:space="preserve">  </v>
      </c>
      <c r="X78" s="88"/>
      <c r="Y78" s="88"/>
      <c r="Z78" s="88"/>
      <c r="AA78" s="88"/>
      <c r="AB78" s="88"/>
      <c r="AC78" s="88"/>
      <c r="AD78" s="88"/>
      <c r="AE78" s="93"/>
      <c r="AF78" s="93"/>
      <c r="AH78" s="121"/>
      <c r="AI78" s="121"/>
      <c r="AJ78" s="121"/>
      <c r="AK78" s="121"/>
      <c r="AL78" s="121"/>
      <c r="AM78" s="121"/>
      <c r="AN78" s="121"/>
      <c r="AO78" s="93"/>
      <c r="AP78" s="93"/>
      <c r="AQ78" s="93"/>
      <c r="AR78" s="93"/>
      <c r="AS78" s="93"/>
      <c r="AT78" s="115"/>
      <c r="AU78" s="115"/>
      <c r="AV78" s="115"/>
      <c r="AW78" s="115"/>
      <c r="AX78" s="115"/>
      <c r="AY78" s="115"/>
      <c r="AZ78" s="115"/>
      <c r="BA78" s="115"/>
    </row>
    <row r="79" spans="1:53" s="7" customFormat="1" ht="21.95" customHeight="1" x14ac:dyDescent="0.2">
      <c r="A79" s="2"/>
      <c r="B79" s="22">
        <v>67</v>
      </c>
      <c r="C79" s="189"/>
      <c r="D79" s="190"/>
      <c r="E79" s="22"/>
      <c r="F79" s="147">
        <f t="shared" si="28"/>
        <v>0</v>
      </c>
      <c r="G79" s="44"/>
      <c r="H79" s="186">
        <f t="shared" si="27"/>
        <v>0</v>
      </c>
      <c r="I79" s="187"/>
      <c r="J79" s="124"/>
      <c r="K79" s="125"/>
      <c r="L79" s="185"/>
      <c r="M79" s="185"/>
      <c r="N79" s="150" t="b">
        <f t="shared" si="22"/>
        <v>0</v>
      </c>
      <c r="O79" s="141" t="s">
        <v>97</v>
      </c>
      <c r="P79" s="153">
        <f>VLOOKUP(O79,Carburant!$A$1:$B$9,2,FALSE)</f>
        <v>0</v>
      </c>
      <c r="Q79" s="46"/>
      <c r="R79" s="48"/>
      <c r="S79" s="48"/>
      <c r="T79" s="159">
        <f t="shared" si="7"/>
        <v>0</v>
      </c>
      <c r="U79" s="160">
        <f t="shared" ref="U79:U142" si="29">N78*P78</f>
        <v>0</v>
      </c>
      <c r="V79" s="161" t="str">
        <f t="shared" si="23"/>
        <v xml:space="preserve"> </v>
      </c>
      <c r="W79" s="162" t="str">
        <f t="shared" si="24"/>
        <v xml:space="preserve">  </v>
      </c>
      <c r="X79" s="88"/>
      <c r="Y79" s="88"/>
      <c r="Z79" s="88"/>
      <c r="AA79" s="88"/>
      <c r="AB79" s="88"/>
      <c r="AC79" s="88"/>
      <c r="AD79" s="88"/>
      <c r="AE79" s="93"/>
      <c r="AF79" s="93"/>
      <c r="AH79" s="121"/>
      <c r="AI79" s="121"/>
      <c r="AJ79" s="121"/>
      <c r="AK79" s="121"/>
      <c r="AL79" s="121"/>
      <c r="AM79" s="121"/>
      <c r="AN79" s="121"/>
      <c r="AO79" s="93"/>
      <c r="AP79" s="93"/>
      <c r="AQ79" s="93"/>
      <c r="AR79" s="93"/>
      <c r="AS79" s="93"/>
      <c r="AT79" s="115"/>
      <c r="AU79" s="115"/>
      <c r="AV79" s="115"/>
      <c r="AW79" s="115"/>
      <c r="AX79" s="115"/>
      <c r="AY79" s="115"/>
      <c r="AZ79" s="115"/>
      <c r="BA79" s="115"/>
    </row>
    <row r="80" spans="1:53" s="7" customFormat="1" ht="21.95" customHeight="1" x14ac:dyDescent="0.2">
      <c r="A80" s="2"/>
      <c r="B80" s="22">
        <v>68</v>
      </c>
      <c r="C80" s="189"/>
      <c r="D80" s="190"/>
      <c r="E80" s="22"/>
      <c r="F80" s="147">
        <f t="shared" si="28"/>
        <v>0</v>
      </c>
      <c r="G80" s="44"/>
      <c r="H80" s="186">
        <f t="shared" si="27"/>
        <v>0</v>
      </c>
      <c r="I80" s="187"/>
      <c r="J80" s="124"/>
      <c r="K80" s="125"/>
      <c r="L80" s="185"/>
      <c r="M80" s="185"/>
      <c r="N80" s="150" t="b">
        <f t="shared" si="22"/>
        <v>0</v>
      </c>
      <c r="O80" s="141" t="s">
        <v>97</v>
      </c>
      <c r="P80" s="153">
        <f>VLOOKUP(O80,Carburant!$A$1:$B$9,2,FALSE)</f>
        <v>0</v>
      </c>
      <c r="Q80" s="46"/>
      <c r="R80" s="48"/>
      <c r="S80" s="48"/>
      <c r="T80" s="159">
        <f t="shared" si="7"/>
        <v>0</v>
      </c>
      <c r="U80" s="160">
        <f t="shared" si="29"/>
        <v>0</v>
      </c>
      <c r="V80" s="161" t="str">
        <f t="shared" si="23"/>
        <v xml:space="preserve"> </v>
      </c>
      <c r="W80" s="162" t="str">
        <f t="shared" si="24"/>
        <v xml:space="preserve">  </v>
      </c>
      <c r="X80" s="88"/>
      <c r="Y80" s="88"/>
      <c r="Z80" s="88"/>
      <c r="AA80" s="88"/>
      <c r="AB80" s="88"/>
      <c r="AC80" s="88"/>
      <c r="AD80" s="88"/>
      <c r="AE80" s="93"/>
      <c r="AF80" s="93"/>
      <c r="AH80" s="121"/>
      <c r="AI80" s="121"/>
      <c r="AJ80" s="121"/>
      <c r="AK80" s="121"/>
      <c r="AL80" s="121"/>
      <c r="AM80" s="121"/>
      <c r="AN80" s="121"/>
      <c r="AO80" s="93"/>
      <c r="AP80" s="93"/>
      <c r="AQ80" s="93"/>
      <c r="AR80" s="93"/>
      <c r="AS80" s="93"/>
      <c r="AT80" s="115"/>
      <c r="AU80" s="115"/>
      <c r="AV80" s="115"/>
      <c r="AW80" s="115"/>
      <c r="AX80" s="115"/>
      <c r="AY80" s="115"/>
      <c r="AZ80" s="115"/>
      <c r="BA80" s="115"/>
    </row>
    <row r="81" spans="1:53" s="7" customFormat="1" ht="21.95" customHeight="1" x14ac:dyDescent="0.2">
      <c r="A81" s="2"/>
      <c r="B81" s="22">
        <v>69</v>
      </c>
      <c r="C81" s="189"/>
      <c r="D81" s="190"/>
      <c r="E81" s="22"/>
      <c r="F81" s="147">
        <f t="shared" si="28"/>
        <v>0</v>
      </c>
      <c r="G81" s="44"/>
      <c r="H81" s="186">
        <f t="shared" si="27"/>
        <v>0</v>
      </c>
      <c r="I81" s="187"/>
      <c r="J81" s="124"/>
      <c r="K81" s="125"/>
      <c r="L81" s="185"/>
      <c r="M81" s="185"/>
      <c r="N81" s="150" t="b">
        <f t="shared" si="22"/>
        <v>0</v>
      </c>
      <c r="O81" s="141" t="s">
        <v>97</v>
      </c>
      <c r="P81" s="153">
        <f>VLOOKUP(O81,Carburant!$A$1:$B$9,2,FALSE)</f>
        <v>0</v>
      </c>
      <c r="Q81" s="46"/>
      <c r="R81" s="48"/>
      <c r="S81" s="48"/>
      <c r="T81" s="159">
        <f t="shared" si="7"/>
        <v>0</v>
      </c>
      <c r="U81" s="160">
        <f t="shared" si="29"/>
        <v>0</v>
      </c>
      <c r="V81" s="161" t="str">
        <f t="shared" si="23"/>
        <v xml:space="preserve"> </v>
      </c>
      <c r="W81" s="162" t="str">
        <f t="shared" si="24"/>
        <v xml:space="preserve">  </v>
      </c>
      <c r="X81" s="88"/>
      <c r="Y81" s="88"/>
      <c r="Z81" s="88"/>
      <c r="AA81" s="88"/>
      <c r="AB81" s="88"/>
      <c r="AC81" s="88"/>
      <c r="AD81" s="88"/>
      <c r="AE81" s="93"/>
      <c r="AF81" s="93"/>
      <c r="AH81" s="121"/>
      <c r="AI81" s="121"/>
      <c r="AJ81" s="121"/>
      <c r="AK81" s="121"/>
      <c r="AL81" s="121"/>
      <c r="AM81" s="121"/>
      <c r="AN81" s="121"/>
      <c r="AO81" s="93"/>
      <c r="AP81" s="93"/>
      <c r="AQ81" s="93"/>
      <c r="AR81" s="93"/>
      <c r="AS81" s="93"/>
      <c r="AT81" s="115"/>
      <c r="AU81" s="115"/>
      <c r="AV81" s="115"/>
      <c r="AW81" s="115"/>
      <c r="AX81" s="115"/>
      <c r="AY81" s="115"/>
      <c r="AZ81" s="115"/>
      <c r="BA81" s="115"/>
    </row>
    <row r="82" spans="1:53" s="7" customFormat="1" ht="21.95" customHeight="1" x14ac:dyDescent="0.2">
      <c r="A82" s="2"/>
      <c r="B82" s="22">
        <v>70</v>
      </c>
      <c r="C82" s="189"/>
      <c r="D82" s="190"/>
      <c r="E82" s="22"/>
      <c r="F82" s="147">
        <f t="shared" si="28"/>
        <v>0</v>
      </c>
      <c r="G82" s="44"/>
      <c r="H82" s="186">
        <f t="shared" si="27"/>
        <v>0</v>
      </c>
      <c r="I82" s="187"/>
      <c r="J82" s="124"/>
      <c r="K82" s="125"/>
      <c r="L82" s="185"/>
      <c r="M82" s="185"/>
      <c r="N82" s="150" t="b">
        <f t="shared" si="22"/>
        <v>0</v>
      </c>
      <c r="O82" s="141" t="s">
        <v>97</v>
      </c>
      <c r="P82" s="153">
        <f>VLOOKUP(O82,Carburant!$A$1:$B$9,2,FALSE)</f>
        <v>0</v>
      </c>
      <c r="Q82" s="46"/>
      <c r="R82" s="48"/>
      <c r="S82" s="48"/>
      <c r="T82" s="159">
        <f t="shared" si="7"/>
        <v>0</v>
      </c>
      <c r="U82" s="160">
        <f t="shared" si="29"/>
        <v>0</v>
      </c>
      <c r="V82" s="161" t="str">
        <f t="shared" si="23"/>
        <v xml:space="preserve"> </v>
      </c>
      <c r="W82" s="162" t="str">
        <f t="shared" si="24"/>
        <v xml:space="preserve">  </v>
      </c>
      <c r="X82" s="88"/>
      <c r="Y82" s="88"/>
      <c r="Z82" s="88"/>
      <c r="AA82" s="88"/>
      <c r="AB82" s="88"/>
      <c r="AC82" s="88"/>
      <c r="AD82" s="88"/>
      <c r="AE82" s="93"/>
      <c r="AF82" s="93"/>
      <c r="AH82" s="121"/>
      <c r="AI82" s="121"/>
      <c r="AJ82" s="121"/>
      <c r="AK82" s="121"/>
      <c r="AL82" s="121"/>
      <c r="AM82" s="121"/>
      <c r="AN82" s="121"/>
      <c r="AO82" s="93"/>
      <c r="AP82" s="93"/>
      <c r="AQ82" s="93"/>
      <c r="AR82" s="93"/>
      <c r="AS82" s="93"/>
      <c r="AT82" s="115"/>
      <c r="AU82" s="115"/>
      <c r="AV82" s="115"/>
      <c r="AW82" s="115"/>
      <c r="AX82" s="115"/>
      <c r="AY82" s="115"/>
      <c r="AZ82" s="115"/>
      <c r="BA82" s="115"/>
    </row>
    <row r="83" spans="1:53" s="7" customFormat="1" ht="21.95" customHeight="1" x14ac:dyDescent="0.2">
      <c r="A83" s="2"/>
      <c r="B83" s="22">
        <v>71</v>
      </c>
      <c r="C83" s="189"/>
      <c r="D83" s="190"/>
      <c r="E83" s="22"/>
      <c r="F83" s="147">
        <f t="shared" si="28"/>
        <v>0</v>
      </c>
      <c r="G83" s="44"/>
      <c r="H83" s="186">
        <f t="shared" si="27"/>
        <v>0</v>
      </c>
      <c r="I83" s="187"/>
      <c r="J83" s="124"/>
      <c r="K83" s="125"/>
      <c r="L83" s="185"/>
      <c r="M83" s="185"/>
      <c r="N83" s="150" t="b">
        <f t="shared" si="22"/>
        <v>0</v>
      </c>
      <c r="O83" s="141" t="s">
        <v>97</v>
      </c>
      <c r="P83" s="153">
        <f>VLOOKUP(O83,Carburant!$A$1:$B$9,2,FALSE)</f>
        <v>0</v>
      </c>
      <c r="Q83" s="46"/>
      <c r="R83" s="48"/>
      <c r="S83" s="48"/>
      <c r="T83" s="159">
        <f t="shared" si="7"/>
        <v>0</v>
      </c>
      <c r="U83" s="160">
        <f t="shared" si="29"/>
        <v>0</v>
      </c>
      <c r="V83" s="161" t="str">
        <f t="shared" si="23"/>
        <v xml:space="preserve"> </v>
      </c>
      <c r="W83" s="162" t="str">
        <f t="shared" si="24"/>
        <v xml:space="preserve">  </v>
      </c>
      <c r="X83" s="88"/>
      <c r="Y83" s="88"/>
      <c r="Z83" s="88"/>
      <c r="AA83" s="88"/>
      <c r="AB83" s="88"/>
      <c r="AC83" s="88"/>
      <c r="AD83" s="88"/>
      <c r="AE83" s="93"/>
      <c r="AF83" s="93"/>
      <c r="AH83" s="121"/>
      <c r="AI83" s="121"/>
      <c r="AJ83" s="121"/>
      <c r="AK83" s="121"/>
      <c r="AL83" s="121"/>
      <c r="AM83" s="121"/>
      <c r="AN83" s="121"/>
      <c r="AO83" s="93"/>
      <c r="AP83" s="93"/>
      <c r="AQ83" s="93"/>
      <c r="AR83" s="93"/>
      <c r="AS83" s="93"/>
      <c r="AT83" s="115"/>
      <c r="AU83" s="115"/>
      <c r="AV83" s="115"/>
      <c r="AW83" s="115"/>
      <c r="AX83" s="115"/>
      <c r="AY83" s="115"/>
      <c r="AZ83" s="115"/>
      <c r="BA83" s="115"/>
    </row>
    <row r="84" spans="1:53" s="7" customFormat="1" ht="21.95" customHeight="1" x14ac:dyDescent="0.2">
      <c r="A84" s="2"/>
      <c r="B84" s="22">
        <v>72</v>
      </c>
      <c r="C84" s="189"/>
      <c r="D84" s="190"/>
      <c r="E84" s="22"/>
      <c r="F84" s="147">
        <f t="shared" si="28"/>
        <v>0</v>
      </c>
      <c r="G84" s="44"/>
      <c r="H84" s="186">
        <f t="shared" si="27"/>
        <v>0</v>
      </c>
      <c r="I84" s="187"/>
      <c r="J84" s="124"/>
      <c r="K84" s="125"/>
      <c r="L84" s="185"/>
      <c r="M84" s="185"/>
      <c r="N84" s="150" t="b">
        <f t="shared" si="22"/>
        <v>0</v>
      </c>
      <c r="O84" s="141" t="s">
        <v>97</v>
      </c>
      <c r="P84" s="153">
        <f>VLOOKUP(O84,Carburant!$A$1:$B$9,2,FALSE)</f>
        <v>0</v>
      </c>
      <c r="Q84" s="46"/>
      <c r="R84" s="48"/>
      <c r="S84" s="48"/>
      <c r="T84" s="159">
        <f t="shared" si="7"/>
        <v>0</v>
      </c>
      <c r="U84" s="160">
        <f t="shared" si="29"/>
        <v>0</v>
      </c>
      <c r="V84" s="161" t="str">
        <f t="shared" si="23"/>
        <v xml:space="preserve"> </v>
      </c>
      <c r="W84" s="162" t="str">
        <f t="shared" si="24"/>
        <v xml:space="preserve">  </v>
      </c>
      <c r="X84" s="88"/>
      <c r="Y84" s="88"/>
      <c r="Z84" s="88"/>
      <c r="AA84" s="88"/>
      <c r="AB84" s="88"/>
      <c r="AC84" s="88"/>
      <c r="AD84" s="88"/>
      <c r="AE84" s="93"/>
      <c r="AF84" s="93"/>
      <c r="AH84" s="121"/>
      <c r="AI84" s="121"/>
      <c r="AJ84" s="121"/>
      <c r="AK84" s="121"/>
      <c r="AL84" s="121"/>
      <c r="AM84" s="121"/>
      <c r="AN84" s="121"/>
      <c r="AO84" s="93"/>
      <c r="AP84" s="93"/>
      <c r="AQ84" s="93"/>
      <c r="AR84" s="93"/>
      <c r="AS84" s="93"/>
      <c r="AT84" s="115"/>
      <c r="AU84" s="115"/>
      <c r="AV84" s="115"/>
      <c r="AW84" s="115"/>
      <c r="AX84" s="115"/>
      <c r="AY84" s="115"/>
      <c r="AZ84" s="115"/>
      <c r="BA84" s="115"/>
    </row>
    <row r="85" spans="1:53" s="7" customFormat="1" ht="21.95" customHeight="1" x14ac:dyDescent="0.2">
      <c r="A85" s="2"/>
      <c r="B85" s="30">
        <v>73</v>
      </c>
      <c r="C85" s="189"/>
      <c r="D85" s="190"/>
      <c r="E85" s="22"/>
      <c r="F85" s="147">
        <f t="shared" si="28"/>
        <v>0</v>
      </c>
      <c r="G85" s="44"/>
      <c r="H85" s="186">
        <f t="shared" si="27"/>
        <v>0</v>
      </c>
      <c r="I85" s="187"/>
      <c r="J85" s="124"/>
      <c r="K85" s="125"/>
      <c r="L85" s="185"/>
      <c r="M85" s="185"/>
      <c r="N85" s="150" t="b">
        <f t="shared" si="22"/>
        <v>0</v>
      </c>
      <c r="O85" s="141" t="s">
        <v>97</v>
      </c>
      <c r="P85" s="153">
        <f>VLOOKUP(O85,Carburant!$A$1:$B$9,2,FALSE)</f>
        <v>0</v>
      </c>
      <c r="Q85" s="46"/>
      <c r="R85" s="48"/>
      <c r="S85" s="48"/>
      <c r="T85" s="159">
        <f t="shared" si="7"/>
        <v>0</v>
      </c>
      <c r="U85" s="160">
        <f t="shared" si="29"/>
        <v>0</v>
      </c>
      <c r="V85" s="161" t="str">
        <f t="shared" si="23"/>
        <v xml:space="preserve"> </v>
      </c>
      <c r="W85" s="162" t="str">
        <f t="shared" si="24"/>
        <v xml:space="preserve">  </v>
      </c>
      <c r="X85" s="88"/>
      <c r="Y85" s="88"/>
      <c r="Z85" s="88"/>
      <c r="AA85" s="88"/>
      <c r="AB85" s="88"/>
      <c r="AC85" s="88"/>
      <c r="AD85" s="88"/>
      <c r="AE85" s="93"/>
      <c r="AF85" s="93"/>
      <c r="AH85" s="121"/>
      <c r="AI85" s="121"/>
      <c r="AJ85" s="121"/>
      <c r="AK85" s="121"/>
      <c r="AL85" s="121"/>
      <c r="AM85" s="121"/>
      <c r="AN85" s="121"/>
      <c r="AO85" s="93"/>
      <c r="AP85" s="93"/>
      <c r="AQ85" s="93"/>
      <c r="AR85" s="93"/>
      <c r="AS85" s="93"/>
      <c r="AT85" s="115"/>
      <c r="AU85" s="115"/>
      <c r="AV85" s="115"/>
      <c r="AW85" s="115"/>
      <c r="AX85" s="115"/>
      <c r="AY85" s="115"/>
      <c r="AZ85" s="115"/>
      <c r="BA85" s="115"/>
    </row>
    <row r="86" spans="1:53" s="7" customFormat="1" ht="21.95" customHeight="1" x14ac:dyDescent="0.2">
      <c r="A86" s="2"/>
      <c r="B86" s="30">
        <v>74</v>
      </c>
      <c r="C86" s="189"/>
      <c r="D86" s="190"/>
      <c r="E86" s="22"/>
      <c r="F86" s="147">
        <f t="shared" si="28"/>
        <v>0</v>
      </c>
      <c r="G86" s="44"/>
      <c r="H86" s="186">
        <f t="shared" si="27"/>
        <v>0</v>
      </c>
      <c r="I86" s="187"/>
      <c r="J86" s="124"/>
      <c r="K86" s="125"/>
      <c r="L86" s="185"/>
      <c r="M86" s="185"/>
      <c r="N86" s="150" t="b">
        <f t="shared" si="22"/>
        <v>0</v>
      </c>
      <c r="O86" s="141" t="s">
        <v>97</v>
      </c>
      <c r="P86" s="153">
        <f>VLOOKUP(O86,Carburant!$A$1:$B$9,2,FALSE)</f>
        <v>0</v>
      </c>
      <c r="Q86" s="46"/>
      <c r="R86" s="48"/>
      <c r="S86" s="48"/>
      <c r="T86" s="159">
        <f t="shared" si="7"/>
        <v>0</v>
      </c>
      <c r="U86" s="160">
        <f t="shared" si="29"/>
        <v>0</v>
      </c>
      <c r="V86" s="161" t="str">
        <f t="shared" si="23"/>
        <v xml:space="preserve"> </v>
      </c>
      <c r="W86" s="162" t="str">
        <f t="shared" si="24"/>
        <v xml:space="preserve">  </v>
      </c>
      <c r="X86" s="88"/>
      <c r="Y86" s="88"/>
      <c r="Z86" s="88"/>
      <c r="AA86" s="88"/>
      <c r="AB86" s="88"/>
      <c r="AC86" s="88"/>
      <c r="AD86" s="88"/>
      <c r="AE86" s="93"/>
      <c r="AF86" s="93"/>
      <c r="AH86" s="121"/>
      <c r="AI86" s="121"/>
      <c r="AJ86" s="121"/>
      <c r="AK86" s="121"/>
      <c r="AL86" s="121"/>
      <c r="AM86" s="121"/>
      <c r="AN86" s="121"/>
      <c r="AO86" s="93"/>
      <c r="AP86" s="93"/>
      <c r="AQ86" s="93"/>
      <c r="AR86" s="93"/>
      <c r="AS86" s="93"/>
      <c r="AT86" s="115"/>
      <c r="AU86" s="115"/>
      <c r="AV86" s="115"/>
      <c r="AW86" s="115"/>
      <c r="AX86" s="115"/>
      <c r="AY86" s="115"/>
      <c r="AZ86" s="115"/>
      <c r="BA86" s="115"/>
    </row>
    <row r="87" spans="1:53" s="7" customFormat="1" ht="21.95" customHeight="1" x14ac:dyDescent="0.2">
      <c r="A87" s="2"/>
      <c r="B87" s="22">
        <v>75</v>
      </c>
      <c r="C87" s="189"/>
      <c r="D87" s="190"/>
      <c r="E87" s="22"/>
      <c r="F87" s="147">
        <f t="shared" si="28"/>
        <v>0</v>
      </c>
      <c r="G87" s="44"/>
      <c r="H87" s="186">
        <f t="shared" si="27"/>
        <v>0</v>
      </c>
      <c r="I87" s="187"/>
      <c r="J87" s="124"/>
      <c r="K87" s="125"/>
      <c r="L87" s="185"/>
      <c r="M87" s="185"/>
      <c r="N87" s="150" t="b">
        <f t="shared" si="22"/>
        <v>0</v>
      </c>
      <c r="O87" s="141" t="s">
        <v>97</v>
      </c>
      <c r="P87" s="153">
        <f>VLOOKUP(O87,Carburant!$A$1:$B$9,2,FALSE)</f>
        <v>0</v>
      </c>
      <c r="Q87" s="46"/>
      <c r="R87" s="48"/>
      <c r="S87" s="48"/>
      <c r="T87" s="159">
        <f t="shared" si="7"/>
        <v>0</v>
      </c>
      <c r="U87" s="160">
        <f t="shared" si="29"/>
        <v>0</v>
      </c>
      <c r="V87" s="161" t="str">
        <f t="shared" si="23"/>
        <v xml:space="preserve"> </v>
      </c>
      <c r="W87" s="162" t="str">
        <f t="shared" si="24"/>
        <v xml:space="preserve">  </v>
      </c>
      <c r="X87" s="88"/>
      <c r="Y87" s="88"/>
      <c r="Z87" s="88"/>
      <c r="AA87" s="88"/>
      <c r="AB87" s="88"/>
      <c r="AC87" s="88"/>
      <c r="AD87" s="88"/>
      <c r="AE87" s="93"/>
      <c r="AF87" s="93"/>
      <c r="AH87" s="121"/>
      <c r="AI87" s="121"/>
      <c r="AJ87" s="121"/>
      <c r="AK87" s="121"/>
      <c r="AL87" s="121"/>
      <c r="AM87" s="121"/>
      <c r="AN87" s="121"/>
      <c r="AO87" s="93"/>
      <c r="AP87" s="93"/>
      <c r="AQ87" s="93"/>
      <c r="AR87" s="93"/>
      <c r="AS87" s="93"/>
      <c r="AT87" s="115"/>
      <c r="AU87" s="115"/>
      <c r="AV87" s="115"/>
      <c r="AW87" s="115"/>
      <c r="AX87" s="115"/>
      <c r="AY87" s="115"/>
      <c r="AZ87" s="115"/>
      <c r="BA87" s="115"/>
    </row>
    <row r="88" spans="1:53" s="7" customFormat="1" ht="21.95" customHeight="1" x14ac:dyDescent="0.2">
      <c r="A88" s="2"/>
      <c r="B88" s="22">
        <v>76</v>
      </c>
      <c r="C88" s="189"/>
      <c r="D88" s="190"/>
      <c r="E88" s="22"/>
      <c r="F88" s="147">
        <f t="shared" si="28"/>
        <v>0</v>
      </c>
      <c r="G88" s="44"/>
      <c r="H88" s="186">
        <f t="shared" si="27"/>
        <v>0</v>
      </c>
      <c r="I88" s="187"/>
      <c r="J88" s="124"/>
      <c r="K88" s="125"/>
      <c r="L88" s="185"/>
      <c r="M88" s="185"/>
      <c r="N88" s="150" t="b">
        <f t="shared" si="22"/>
        <v>0</v>
      </c>
      <c r="O88" s="141" t="s">
        <v>97</v>
      </c>
      <c r="P88" s="153">
        <f>VLOOKUP(O88,Carburant!$A$1:$B$9,2,FALSE)</f>
        <v>0</v>
      </c>
      <c r="Q88" s="46"/>
      <c r="R88" s="48"/>
      <c r="S88" s="48"/>
      <c r="T88" s="159">
        <f t="shared" si="7"/>
        <v>0</v>
      </c>
      <c r="U88" s="160">
        <f t="shared" si="29"/>
        <v>0</v>
      </c>
      <c r="V88" s="161" t="str">
        <f t="shared" si="23"/>
        <v xml:space="preserve"> </v>
      </c>
      <c r="W88" s="162" t="str">
        <f t="shared" si="24"/>
        <v xml:space="preserve">  </v>
      </c>
      <c r="X88" s="88"/>
      <c r="Y88" s="88"/>
      <c r="Z88" s="88"/>
      <c r="AA88" s="88"/>
      <c r="AB88" s="88"/>
      <c r="AC88" s="88"/>
      <c r="AD88" s="88"/>
      <c r="AE88" s="93"/>
      <c r="AF88" s="93"/>
      <c r="AH88" s="121"/>
      <c r="AI88" s="121"/>
      <c r="AJ88" s="121"/>
      <c r="AK88" s="121"/>
      <c r="AL88" s="121"/>
      <c r="AM88" s="121"/>
      <c r="AN88" s="121"/>
      <c r="AO88" s="93"/>
      <c r="AP88" s="93"/>
      <c r="AQ88" s="93"/>
      <c r="AR88" s="93"/>
      <c r="AS88" s="93"/>
      <c r="AT88" s="115"/>
      <c r="AU88" s="115"/>
      <c r="AV88" s="115"/>
      <c r="AW88" s="115"/>
      <c r="AX88" s="115"/>
      <c r="AY88" s="115"/>
      <c r="AZ88" s="115"/>
      <c r="BA88" s="115"/>
    </row>
    <row r="89" spans="1:53" s="7" customFormat="1" ht="21.95" customHeight="1" x14ac:dyDescent="0.2">
      <c r="A89" s="2"/>
      <c r="B89" s="22">
        <v>77</v>
      </c>
      <c r="C89" s="189"/>
      <c r="D89" s="190"/>
      <c r="E89" s="22"/>
      <c r="F89" s="147">
        <f t="shared" si="28"/>
        <v>0</v>
      </c>
      <c r="G89" s="44"/>
      <c r="H89" s="186">
        <f t="shared" si="27"/>
        <v>0</v>
      </c>
      <c r="I89" s="187"/>
      <c r="J89" s="124"/>
      <c r="K89" s="125"/>
      <c r="L89" s="185"/>
      <c r="M89" s="185"/>
      <c r="N89" s="150" t="b">
        <f t="shared" si="22"/>
        <v>0</v>
      </c>
      <c r="O89" s="141" t="s">
        <v>97</v>
      </c>
      <c r="P89" s="153">
        <f>VLOOKUP(O89,Carburant!$A$1:$B$9,2,FALSE)</f>
        <v>0</v>
      </c>
      <c r="Q89" s="46"/>
      <c r="R89" s="48"/>
      <c r="S89" s="48"/>
      <c r="T89" s="159">
        <f t="shared" si="7"/>
        <v>0</v>
      </c>
      <c r="U89" s="160">
        <f t="shared" si="29"/>
        <v>0</v>
      </c>
      <c r="V89" s="161" t="str">
        <f t="shared" si="23"/>
        <v xml:space="preserve"> </v>
      </c>
      <c r="W89" s="162" t="str">
        <f t="shared" si="24"/>
        <v xml:space="preserve">  </v>
      </c>
      <c r="X89" s="88"/>
      <c r="Y89" s="88"/>
      <c r="Z89" s="88"/>
      <c r="AA89" s="88"/>
      <c r="AB89" s="88"/>
      <c r="AC89" s="88"/>
      <c r="AD89" s="88"/>
      <c r="AE89" s="93"/>
      <c r="AF89" s="93"/>
      <c r="AH89" s="121"/>
      <c r="AI89" s="121"/>
      <c r="AJ89" s="121"/>
      <c r="AK89" s="121"/>
      <c r="AL89" s="121"/>
      <c r="AM89" s="121"/>
      <c r="AN89" s="121"/>
      <c r="AO89" s="93"/>
      <c r="AP89" s="93"/>
      <c r="AQ89" s="93"/>
      <c r="AR89" s="93"/>
      <c r="AS89" s="93"/>
      <c r="AT89" s="115"/>
      <c r="AU89" s="115"/>
      <c r="AV89" s="115"/>
      <c r="AW89" s="115"/>
      <c r="AX89" s="115"/>
      <c r="AY89" s="115"/>
      <c r="AZ89" s="115"/>
      <c r="BA89" s="115"/>
    </row>
    <row r="90" spans="1:53" s="7" customFormat="1" ht="21.95" customHeight="1" x14ac:dyDescent="0.2">
      <c r="A90" s="2"/>
      <c r="B90" s="22">
        <v>78</v>
      </c>
      <c r="C90" s="189"/>
      <c r="D90" s="190"/>
      <c r="E90" s="22"/>
      <c r="F90" s="147">
        <f t="shared" si="28"/>
        <v>0</v>
      </c>
      <c r="G90" s="44"/>
      <c r="H90" s="186">
        <f t="shared" si="27"/>
        <v>0</v>
      </c>
      <c r="I90" s="187"/>
      <c r="J90" s="124"/>
      <c r="K90" s="125"/>
      <c r="L90" s="185"/>
      <c r="M90" s="185"/>
      <c r="N90" s="150" t="b">
        <f t="shared" si="22"/>
        <v>0</v>
      </c>
      <c r="O90" s="141" t="s">
        <v>97</v>
      </c>
      <c r="P90" s="153">
        <f>VLOOKUP(O90,Carburant!$A$1:$B$9,2,FALSE)</f>
        <v>0</v>
      </c>
      <c r="Q90" s="46"/>
      <c r="R90" s="48"/>
      <c r="S90" s="48"/>
      <c r="T90" s="159">
        <f t="shared" si="7"/>
        <v>0</v>
      </c>
      <c r="U90" s="160">
        <f t="shared" si="29"/>
        <v>0</v>
      </c>
      <c r="V90" s="161" t="str">
        <f t="shared" si="23"/>
        <v xml:space="preserve"> </v>
      </c>
      <c r="W90" s="162" t="str">
        <f t="shared" si="24"/>
        <v xml:space="preserve">  </v>
      </c>
      <c r="X90" s="88"/>
      <c r="Y90" s="88"/>
      <c r="Z90" s="88"/>
      <c r="AA90" s="88"/>
      <c r="AB90" s="88"/>
      <c r="AC90" s="88"/>
      <c r="AD90" s="88"/>
      <c r="AE90" s="93"/>
      <c r="AF90" s="93"/>
      <c r="AH90" s="121"/>
      <c r="AI90" s="121"/>
      <c r="AJ90" s="121"/>
      <c r="AK90" s="121"/>
      <c r="AL90" s="121"/>
      <c r="AM90" s="121"/>
      <c r="AN90" s="121"/>
      <c r="AO90" s="93"/>
      <c r="AP90" s="93"/>
      <c r="AQ90" s="93"/>
      <c r="AR90" s="93"/>
      <c r="AS90" s="93"/>
      <c r="AT90" s="115"/>
      <c r="AU90" s="115"/>
      <c r="AV90" s="115"/>
      <c r="AW90" s="115"/>
      <c r="AX90" s="115"/>
      <c r="AY90" s="115"/>
      <c r="AZ90" s="115"/>
      <c r="BA90" s="115"/>
    </row>
    <row r="91" spans="1:53" s="7" customFormat="1" ht="21.95" customHeight="1" x14ac:dyDescent="0.2">
      <c r="A91" s="2"/>
      <c r="B91" s="22">
        <v>79</v>
      </c>
      <c r="C91" s="189"/>
      <c r="D91" s="190"/>
      <c r="E91" s="22"/>
      <c r="F91" s="147">
        <f t="shared" si="28"/>
        <v>0</v>
      </c>
      <c r="G91" s="44"/>
      <c r="H91" s="186">
        <f t="shared" si="27"/>
        <v>0</v>
      </c>
      <c r="I91" s="187"/>
      <c r="J91" s="124"/>
      <c r="K91" s="125"/>
      <c r="L91" s="185"/>
      <c r="M91" s="185"/>
      <c r="N91" s="150" t="b">
        <f t="shared" si="22"/>
        <v>0</v>
      </c>
      <c r="O91" s="141" t="s">
        <v>97</v>
      </c>
      <c r="P91" s="153">
        <f>VLOOKUP(O91,Carburant!$A$1:$B$9,2,FALSE)</f>
        <v>0</v>
      </c>
      <c r="Q91" s="46"/>
      <c r="R91" s="48"/>
      <c r="S91" s="48"/>
      <c r="T91" s="159">
        <f t="shared" si="7"/>
        <v>0</v>
      </c>
      <c r="U91" s="160">
        <f t="shared" si="29"/>
        <v>0</v>
      </c>
      <c r="V91" s="161" t="str">
        <f t="shared" si="23"/>
        <v xml:space="preserve"> </v>
      </c>
      <c r="W91" s="162" t="str">
        <f t="shared" si="24"/>
        <v xml:space="preserve">  </v>
      </c>
      <c r="X91" s="88"/>
      <c r="Y91" s="88"/>
      <c r="Z91" s="88"/>
      <c r="AA91" s="88"/>
      <c r="AB91" s="88"/>
      <c r="AC91" s="88"/>
      <c r="AD91" s="88"/>
      <c r="AE91" s="93"/>
      <c r="AF91" s="93"/>
      <c r="AH91" s="121"/>
      <c r="AI91" s="121"/>
      <c r="AJ91" s="121"/>
      <c r="AK91" s="121"/>
      <c r="AL91" s="121"/>
      <c r="AM91" s="121"/>
      <c r="AN91" s="121"/>
      <c r="AO91" s="93"/>
      <c r="AP91" s="93"/>
      <c r="AQ91" s="93"/>
      <c r="AR91" s="93"/>
      <c r="AS91" s="93"/>
      <c r="AT91" s="115"/>
      <c r="AU91" s="115"/>
      <c r="AV91" s="115"/>
      <c r="AW91" s="115"/>
      <c r="AX91" s="115"/>
      <c r="AY91" s="115"/>
      <c r="AZ91" s="115"/>
      <c r="BA91" s="115"/>
    </row>
    <row r="92" spans="1:53" s="7" customFormat="1" ht="21.95" customHeight="1" x14ac:dyDescent="0.2">
      <c r="A92" s="2"/>
      <c r="B92" s="22">
        <v>80</v>
      </c>
      <c r="C92" s="189"/>
      <c r="D92" s="190"/>
      <c r="E92" s="22"/>
      <c r="F92" s="147">
        <f t="shared" si="28"/>
        <v>0</v>
      </c>
      <c r="G92" s="44"/>
      <c r="H92" s="186">
        <f t="shared" si="27"/>
        <v>0</v>
      </c>
      <c r="I92" s="187"/>
      <c r="J92" s="124"/>
      <c r="K92" s="125"/>
      <c r="L92" s="185"/>
      <c r="M92" s="185"/>
      <c r="N92" s="150" t="b">
        <f t="shared" si="22"/>
        <v>0</v>
      </c>
      <c r="O92" s="141" t="s">
        <v>97</v>
      </c>
      <c r="P92" s="153">
        <f>VLOOKUP(O92,Carburant!$A$1:$B$9,2,FALSE)</f>
        <v>0</v>
      </c>
      <c r="Q92" s="46"/>
      <c r="R92" s="48"/>
      <c r="S92" s="48"/>
      <c r="T92" s="159">
        <f t="shared" si="7"/>
        <v>0</v>
      </c>
      <c r="U92" s="160">
        <f t="shared" si="29"/>
        <v>0</v>
      </c>
      <c r="V92" s="161" t="str">
        <f t="shared" si="23"/>
        <v xml:space="preserve"> </v>
      </c>
      <c r="W92" s="162" t="str">
        <f t="shared" si="24"/>
        <v xml:space="preserve">  </v>
      </c>
      <c r="X92" s="88"/>
      <c r="Y92" s="88"/>
      <c r="Z92" s="88"/>
      <c r="AA92" s="88"/>
      <c r="AB92" s="88"/>
      <c r="AC92" s="88"/>
      <c r="AD92" s="88"/>
      <c r="AE92" s="93"/>
      <c r="AF92" s="93"/>
      <c r="AH92" s="121"/>
      <c r="AI92" s="121"/>
      <c r="AJ92" s="121"/>
      <c r="AK92" s="121"/>
      <c r="AL92" s="121"/>
      <c r="AM92" s="121"/>
      <c r="AN92" s="121"/>
      <c r="AO92" s="93"/>
      <c r="AP92" s="93"/>
      <c r="AQ92" s="93"/>
      <c r="AR92" s="93"/>
      <c r="AS92" s="93"/>
      <c r="AT92" s="115"/>
      <c r="AU92" s="115"/>
      <c r="AV92" s="115"/>
      <c r="AW92" s="115"/>
      <c r="AX92" s="115"/>
      <c r="AY92" s="115"/>
      <c r="AZ92" s="115"/>
      <c r="BA92" s="115"/>
    </row>
    <row r="93" spans="1:53" s="7" customFormat="1" ht="21.95" customHeight="1" x14ac:dyDescent="0.2">
      <c r="A93" s="2"/>
      <c r="B93" s="22">
        <v>81</v>
      </c>
      <c r="C93" s="189"/>
      <c r="D93" s="190"/>
      <c r="E93" s="22"/>
      <c r="F93" s="147">
        <f t="shared" si="28"/>
        <v>0</v>
      </c>
      <c r="G93" s="44"/>
      <c r="H93" s="186">
        <f t="shared" si="27"/>
        <v>0</v>
      </c>
      <c r="I93" s="187"/>
      <c r="J93" s="124"/>
      <c r="K93" s="125"/>
      <c r="L93" s="185"/>
      <c r="M93" s="185"/>
      <c r="N93" s="150" t="b">
        <f t="shared" si="22"/>
        <v>0</v>
      </c>
      <c r="O93" s="141" t="s">
        <v>97</v>
      </c>
      <c r="P93" s="153">
        <f>VLOOKUP(O93,Carburant!$A$1:$B$9,2,FALSE)</f>
        <v>0</v>
      </c>
      <c r="Q93" s="46"/>
      <c r="R93" s="48"/>
      <c r="S93" s="48"/>
      <c r="T93" s="159">
        <f t="shared" si="7"/>
        <v>0</v>
      </c>
      <c r="U93" s="160">
        <f t="shared" si="29"/>
        <v>0</v>
      </c>
      <c r="V93" s="161" t="str">
        <f t="shared" si="23"/>
        <v xml:space="preserve"> </v>
      </c>
      <c r="W93" s="162" t="str">
        <f t="shared" si="24"/>
        <v xml:space="preserve">  </v>
      </c>
      <c r="X93" s="88"/>
      <c r="Y93" s="88"/>
      <c r="Z93" s="88"/>
      <c r="AA93" s="88"/>
      <c r="AB93" s="88"/>
      <c r="AC93" s="88"/>
      <c r="AD93" s="88"/>
      <c r="AE93" s="93"/>
      <c r="AF93" s="93"/>
      <c r="AH93" s="121"/>
      <c r="AI93" s="121"/>
      <c r="AJ93" s="121"/>
      <c r="AK93" s="121"/>
      <c r="AL93" s="121"/>
      <c r="AM93" s="121"/>
      <c r="AN93" s="121"/>
      <c r="AO93" s="93"/>
      <c r="AP93" s="93"/>
      <c r="AQ93" s="93"/>
      <c r="AR93" s="93"/>
      <c r="AS93" s="93"/>
      <c r="AT93" s="115"/>
      <c r="AU93" s="115"/>
      <c r="AV93" s="115"/>
      <c r="AW93" s="115"/>
      <c r="AX93" s="115"/>
      <c r="AY93" s="115"/>
      <c r="AZ93" s="115"/>
      <c r="BA93" s="115"/>
    </row>
    <row r="94" spans="1:53" s="7" customFormat="1" ht="21.95" customHeight="1" x14ac:dyDescent="0.2">
      <c r="A94" s="2"/>
      <c r="B94" s="22">
        <v>82</v>
      </c>
      <c r="C94" s="189"/>
      <c r="D94" s="190"/>
      <c r="E94" s="22"/>
      <c r="F94" s="147">
        <f t="shared" si="28"/>
        <v>0</v>
      </c>
      <c r="G94" s="44"/>
      <c r="H94" s="186">
        <f t="shared" si="27"/>
        <v>0</v>
      </c>
      <c r="I94" s="187"/>
      <c r="J94" s="124"/>
      <c r="K94" s="125"/>
      <c r="L94" s="185"/>
      <c r="M94" s="185"/>
      <c r="N94" s="150" t="b">
        <f t="shared" si="22"/>
        <v>0</v>
      </c>
      <c r="O94" s="141" t="s">
        <v>97</v>
      </c>
      <c r="P94" s="153">
        <f>VLOOKUP(O94,Carburant!$A$1:$B$9,2,FALSE)</f>
        <v>0</v>
      </c>
      <c r="Q94" s="46"/>
      <c r="R94" s="48"/>
      <c r="S94" s="48"/>
      <c r="T94" s="159">
        <f t="shared" si="7"/>
        <v>0</v>
      </c>
      <c r="U94" s="160">
        <f t="shared" si="29"/>
        <v>0</v>
      </c>
      <c r="V94" s="161" t="str">
        <f t="shared" si="23"/>
        <v xml:space="preserve"> </v>
      </c>
      <c r="W94" s="162" t="str">
        <f t="shared" si="24"/>
        <v xml:space="preserve">  </v>
      </c>
      <c r="X94" s="88"/>
      <c r="Y94" s="88"/>
      <c r="Z94" s="88"/>
      <c r="AA94" s="88"/>
      <c r="AB94" s="88"/>
      <c r="AC94" s="88"/>
      <c r="AD94" s="88"/>
      <c r="AE94" s="93"/>
      <c r="AF94" s="93"/>
      <c r="AH94" s="121"/>
      <c r="AI94" s="121"/>
      <c r="AJ94" s="121"/>
      <c r="AK94" s="121"/>
      <c r="AL94" s="121"/>
      <c r="AM94" s="121"/>
      <c r="AN94" s="121"/>
      <c r="AO94" s="93"/>
      <c r="AP94" s="93"/>
      <c r="AQ94" s="93"/>
      <c r="AR94" s="93"/>
      <c r="AS94" s="93"/>
      <c r="AT94" s="115"/>
      <c r="AU94" s="115"/>
      <c r="AV94" s="115"/>
      <c r="AW94" s="115"/>
      <c r="AX94" s="115"/>
      <c r="AY94" s="115"/>
      <c r="AZ94" s="115"/>
      <c r="BA94" s="115"/>
    </row>
    <row r="95" spans="1:53" s="7" customFormat="1" ht="21.95" customHeight="1" x14ac:dyDescent="0.2">
      <c r="A95" s="2"/>
      <c r="B95" s="22">
        <v>83</v>
      </c>
      <c r="C95" s="189"/>
      <c r="D95" s="190"/>
      <c r="E95" s="22"/>
      <c r="F95" s="147">
        <f t="shared" si="28"/>
        <v>0</v>
      </c>
      <c r="G95" s="44"/>
      <c r="H95" s="186">
        <f t="shared" si="27"/>
        <v>0</v>
      </c>
      <c r="I95" s="187"/>
      <c r="J95" s="124"/>
      <c r="K95" s="125"/>
      <c r="L95" s="185"/>
      <c r="M95" s="185"/>
      <c r="N95" s="150" t="b">
        <f t="shared" si="22"/>
        <v>0</v>
      </c>
      <c r="O95" s="141" t="s">
        <v>97</v>
      </c>
      <c r="P95" s="153">
        <f>VLOOKUP(O95,Carburant!$A$1:$B$9,2,FALSE)</f>
        <v>0</v>
      </c>
      <c r="Q95" s="46"/>
      <c r="R95" s="48"/>
      <c r="S95" s="48"/>
      <c r="T95" s="159">
        <f t="shared" si="7"/>
        <v>0</v>
      </c>
      <c r="U95" s="160">
        <f t="shared" si="29"/>
        <v>0</v>
      </c>
      <c r="V95" s="161" t="str">
        <f t="shared" si="23"/>
        <v xml:space="preserve"> </v>
      </c>
      <c r="W95" s="162" t="str">
        <f t="shared" si="24"/>
        <v xml:space="preserve">  </v>
      </c>
      <c r="X95" s="88"/>
      <c r="Y95" s="88"/>
      <c r="Z95" s="88"/>
      <c r="AA95" s="88"/>
      <c r="AB95" s="88"/>
      <c r="AC95" s="88"/>
      <c r="AD95" s="88"/>
      <c r="AE95" s="93"/>
      <c r="AF95" s="93"/>
      <c r="AH95" s="121"/>
      <c r="AI95" s="121"/>
      <c r="AJ95" s="121"/>
      <c r="AK95" s="121"/>
      <c r="AL95" s="121"/>
      <c r="AM95" s="121"/>
      <c r="AN95" s="121"/>
      <c r="AO95" s="93"/>
      <c r="AP95" s="93"/>
      <c r="AQ95" s="93"/>
      <c r="AR95" s="93"/>
      <c r="AS95" s="93"/>
      <c r="AT95" s="115"/>
      <c r="AU95" s="115"/>
      <c r="AV95" s="115"/>
      <c r="AW95" s="115"/>
      <c r="AX95" s="115"/>
      <c r="AY95" s="115"/>
      <c r="AZ95" s="115"/>
      <c r="BA95" s="115"/>
    </row>
    <row r="96" spans="1:53" s="7" customFormat="1" ht="21.95" customHeight="1" x14ac:dyDescent="0.2">
      <c r="A96" s="2"/>
      <c r="B96" s="22">
        <v>84</v>
      </c>
      <c r="C96" s="189"/>
      <c r="D96" s="190"/>
      <c r="E96" s="22"/>
      <c r="F96" s="147">
        <f t="shared" si="28"/>
        <v>0</v>
      </c>
      <c r="G96" s="44"/>
      <c r="H96" s="186">
        <f t="shared" si="27"/>
        <v>0</v>
      </c>
      <c r="I96" s="187"/>
      <c r="J96" s="124"/>
      <c r="K96" s="125"/>
      <c r="L96" s="185"/>
      <c r="M96" s="185"/>
      <c r="N96" s="150" t="b">
        <f t="shared" si="22"/>
        <v>0</v>
      </c>
      <c r="O96" s="141" t="s">
        <v>97</v>
      </c>
      <c r="P96" s="153">
        <f>VLOOKUP(O96,Carburant!$A$1:$B$9,2,FALSE)</f>
        <v>0</v>
      </c>
      <c r="Q96" s="46"/>
      <c r="R96" s="48"/>
      <c r="S96" s="48"/>
      <c r="T96" s="159">
        <f t="shared" si="7"/>
        <v>0</v>
      </c>
      <c r="U96" s="160">
        <f t="shared" si="29"/>
        <v>0</v>
      </c>
      <c r="V96" s="161" t="str">
        <f t="shared" si="23"/>
        <v xml:space="preserve"> </v>
      </c>
      <c r="W96" s="162" t="str">
        <f t="shared" si="24"/>
        <v xml:space="preserve">  </v>
      </c>
      <c r="X96" s="88"/>
      <c r="Y96" s="88"/>
      <c r="Z96" s="88"/>
      <c r="AA96" s="88"/>
      <c r="AB96" s="88"/>
      <c r="AC96" s="88"/>
      <c r="AD96" s="88"/>
      <c r="AE96" s="93"/>
      <c r="AF96" s="93"/>
      <c r="AH96" s="121"/>
      <c r="AI96" s="121"/>
      <c r="AJ96" s="121"/>
      <c r="AK96" s="121"/>
      <c r="AL96" s="121"/>
      <c r="AM96" s="121"/>
      <c r="AN96" s="121"/>
      <c r="AO96" s="93"/>
      <c r="AP96" s="93"/>
      <c r="AQ96" s="93"/>
      <c r="AR96" s="93"/>
      <c r="AS96" s="93"/>
      <c r="AT96" s="115"/>
      <c r="AU96" s="115"/>
      <c r="AV96" s="115"/>
      <c r="AW96" s="115"/>
      <c r="AX96" s="115"/>
      <c r="AY96" s="115"/>
      <c r="AZ96" s="115"/>
      <c r="BA96" s="115"/>
    </row>
    <row r="97" spans="1:53" s="7" customFormat="1" ht="21.95" customHeight="1" x14ac:dyDescent="0.2">
      <c r="A97" s="2"/>
      <c r="B97" s="22">
        <v>85</v>
      </c>
      <c r="C97" s="189"/>
      <c r="D97" s="190"/>
      <c r="E97" s="22"/>
      <c r="F97" s="147">
        <f t="shared" si="28"/>
        <v>0</v>
      </c>
      <c r="G97" s="44"/>
      <c r="H97" s="186">
        <f t="shared" si="27"/>
        <v>0</v>
      </c>
      <c r="I97" s="187"/>
      <c r="J97" s="124"/>
      <c r="K97" s="125"/>
      <c r="L97" s="185"/>
      <c r="M97" s="185"/>
      <c r="N97" s="150" t="b">
        <f t="shared" si="22"/>
        <v>0</v>
      </c>
      <c r="O97" s="141" t="s">
        <v>97</v>
      </c>
      <c r="P97" s="153">
        <f>VLOOKUP(O97,Carburant!$A$1:$B$9,2,FALSE)</f>
        <v>0</v>
      </c>
      <c r="Q97" s="46"/>
      <c r="R97" s="48"/>
      <c r="S97" s="48"/>
      <c r="T97" s="159">
        <f t="shared" si="7"/>
        <v>0</v>
      </c>
      <c r="U97" s="160">
        <f t="shared" si="29"/>
        <v>0</v>
      </c>
      <c r="V97" s="161" t="str">
        <f t="shared" si="23"/>
        <v xml:space="preserve"> </v>
      </c>
      <c r="W97" s="162" t="str">
        <f t="shared" si="24"/>
        <v xml:space="preserve">  </v>
      </c>
      <c r="X97" s="88"/>
      <c r="Y97" s="88"/>
      <c r="Z97" s="88"/>
      <c r="AA97" s="88"/>
      <c r="AB97" s="88"/>
      <c r="AC97" s="88"/>
      <c r="AD97" s="88"/>
      <c r="AE97" s="93"/>
      <c r="AF97" s="93"/>
      <c r="AH97" s="121"/>
      <c r="AI97" s="121"/>
      <c r="AJ97" s="121"/>
      <c r="AK97" s="121"/>
      <c r="AL97" s="121"/>
      <c r="AM97" s="121"/>
      <c r="AN97" s="121"/>
      <c r="AO97" s="93"/>
      <c r="AP97" s="93"/>
      <c r="AQ97" s="93"/>
      <c r="AR97" s="93"/>
      <c r="AS97" s="93"/>
      <c r="AT97" s="115"/>
      <c r="AU97" s="115"/>
      <c r="AV97" s="115"/>
      <c r="AW97" s="115"/>
      <c r="AX97" s="115"/>
      <c r="AY97" s="115"/>
      <c r="AZ97" s="115"/>
      <c r="BA97" s="115"/>
    </row>
    <row r="98" spans="1:53" s="7" customFormat="1" ht="21.95" customHeight="1" x14ac:dyDescent="0.2">
      <c r="A98" s="2"/>
      <c r="B98" s="22">
        <v>86</v>
      </c>
      <c r="C98" s="189"/>
      <c r="D98" s="190"/>
      <c r="E98" s="22"/>
      <c r="F98" s="147">
        <f t="shared" si="28"/>
        <v>0</v>
      </c>
      <c r="G98" s="44"/>
      <c r="H98" s="186">
        <f t="shared" si="27"/>
        <v>0</v>
      </c>
      <c r="I98" s="187"/>
      <c r="J98" s="124"/>
      <c r="K98" s="125"/>
      <c r="L98" s="185"/>
      <c r="M98" s="185"/>
      <c r="N98" s="150" t="b">
        <f t="shared" si="22"/>
        <v>0</v>
      </c>
      <c r="O98" s="141" t="s">
        <v>97</v>
      </c>
      <c r="P98" s="153">
        <f>VLOOKUP(O98,Carburant!$A$1:$B$9,2,FALSE)</f>
        <v>0</v>
      </c>
      <c r="Q98" s="46"/>
      <c r="R98" s="48"/>
      <c r="S98" s="48"/>
      <c r="T98" s="159">
        <f t="shared" si="7"/>
        <v>0</v>
      </c>
      <c r="U98" s="160">
        <f t="shared" si="29"/>
        <v>0</v>
      </c>
      <c r="V98" s="161" t="str">
        <f t="shared" si="23"/>
        <v xml:space="preserve"> </v>
      </c>
      <c r="W98" s="162" t="str">
        <f t="shared" si="24"/>
        <v xml:space="preserve">  </v>
      </c>
      <c r="X98" s="88"/>
      <c r="Y98" s="88"/>
      <c r="Z98" s="88"/>
      <c r="AA98" s="88"/>
      <c r="AB98" s="88"/>
      <c r="AC98" s="88"/>
      <c r="AD98" s="88"/>
      <c r="AE98" s="93"/>
      <c r="AF98" s="93"/>
      <c r="AH98" s="121"/>
      <c r="AI98" s="121"/>
      <c r="AJ98" s="121"/>
      <c r="AK98" s="121"/>
      <c r="AL98" s="121"/>
      <c r="AM98" s="121"/>
      <c r="AN98" s="121"/>
      <c r="AO98" s="93"/>
      <c r="AP98" s="93"/>
      <c r="AQ98" s="93"/>
      <c r="AR98" s="93"/>
      <c r="AS98" s="93"/>
      <c r="AT98" s="115"/>
      <c r="AU98" s="115"/>
      <c r="AV98" s="115"/>
      <c r="AW98" s="115"/>
      <c r="AX98" s="115"/>
      <c r="AY98" s="115"/>
      <c r="AZ98" s="115"/>
      <c r="BA98" s="115"/>
    </row>
    <row r="99" spans="1:53" s="7" customFormat="1" ht="21.95" customHeight="1" x14ac:dyDescent="0.2">
      <c r="A99" s="2"/>
      <c r="B99" s="22">
        <v>87</v>
      </c>
      <c r="C99" s="189"/>
      <c r="D99" s="190"/>
      <c r="E99" s="22"/>
      <c r="F99" s="147">
        <f t="shared" si="28"/>
        <v>0</v>
      </c>
      <c r="G99" s="44"/>
      <c r="H99" s="186">
        <f t="shared" si="27"/>
        <v>0</v>
      </c>
      <c r="I99" s="187"/>
      <c r="J99" s="124"/>
      <c r="K99" s="125"/>
      <c r="L99" s="185"/>
      <c r="M99" s="185"/>
      <c r="N99" s="150" t="b">
        <f t="shared" si="22"/>
        <v>0</v>
      </c>
      <c r="O99" s="141" t="s">
        <v>97</v>
      </c>
      <c r="P99" s="153">
        <f>VLOOKUP(O99,Carburant!$A$1:$B$9,2,FALSE)</f>
        <v>0</v>
      </c>
      <c r="Q99" s="46"/>
      <c r="R99" s="48"/>
      <c r="S99" s="48"/>
      <c r="T99" s="159">
        <f t="shared" si="7"/>
        <v>0</v>
      </c>
      <c r="U99" s="160">
        <f t="shared" si="29"/>
        <v>0</v>
      </c>
      <c r="V99" s="161" t="str">
        <f t="shared" si="23"/>
        <v xml:space="preserve"> </v>
      </c>
      <c r="W99" s="162" t="str">
        <f t="shared" si="24"/>
        <v xml:space="preserve">  </v>
      </c>
      <c r="X99" s="88"/>
      <c r="Y99" s="88"/>
      <c r="Z99" s="88"/>
      <c r="AA99" s="88"/>
      <c r="AB99" s="88"/>
      <c r="AC99" s="88"/>
      <c r="AD99" s="88"/>
      <c r="AE99" s="93"/>
      <c r="AF99" s="93"/>
      <c r="AH99" s="121"/>
      <c r="AI99" s="121"/>
      <c r="AJ99" s="121"/>
      <c r="AK99" s="121"/>
      <c r="AL99" s="121"/>
      <c r="AM99" s="121"/>
      <c r="AN99" s="121"/>
      <c r="AO99" s="93"/>
      <c r="AP99" s="93"/>
      <c r="AQ99" s="93"/>
      <c r="AR99" s="93"/>
      <c r="AS99" s="93"/>
      <c r="AT99" s="115"/>
      <c r="AU99" s="115"/>
      <c r="AV99" s="115"/>
      <c r="AW99" s="115"/>
      <c r="AX99" s="115"/>
      <c r="AY99" s="115"/>
      <c r="AZ99" s="115"/>
      <c r="BA99" s="115"/>
    </row>
    <row r="100" spans="1:53" s="7" customFormat="1" ht="21.95" customHeight="1" x14ac:dyDescent="0.2">
      <c r="A100" s="2"/>
      <c r="B100" s="22">
        <v>88</v>
      </c>
      <c r="C100" s="189"/>
      <c r="D100" s="190"/>
      <c r="E100" s="22"/>
      <c r="F100" s="147">
        <f t="shared" si="28"/>
        <v>0</v>
      </c>
      <c r="G100" s="44"/>
      <c r="H100" s="186">
        <f t="shared" si="27"/>
        <v>0</v>
      </c>
      <c r="I100" s="187"/>
      <c r="J100" s="124"/>
      <c r="K100" s="125"/>
      <c r="L100" s="185"/>
      <c r="M100" s="185"/>
      <c r="N100" s="150" t="b">
        <f t="shared" si="22"/>
        <v>0</v>
      </c>
      <c r="O100" s="141" t="s">
        <v>97</v>
      </c>
      <c r="P100" s="153">
        <f>VLOOKUP(O100,Carburant!$A$1:$B$9,2,FALSE)</f>
        <v>0</v>
      </c>
      <c r="Q100" s="46"/>
      <c r="R100" s="48"/>
      <c r="S100" s="48"/>
      <c r="T100" s="159">
        <f t="shared" si="7"/>
        <v>0</v>
      </c>
      <c r="U100" s="160">
        <f t="shared" si="29"/>
        <v>0</v>
      </c>
      <c r="V100" s="161" t="str">
        <f t="shared" si="23"/>
        <v xml:space="preserve"> </v>
      </c>
      <c r="W100" s="162" t="str">
        <f t="shared" si="24"/>
        <v xml:space="preserve">  </v>
      </c>
      <c r="X100" s="88"/>
      <c r="Y100" s="88"/>
      <c r="Z100" s="88"/>
      <c r="AA100" s="88"/>
      <c r="AB100" s="88"/>
      <c r="AC100" s="88"/>
      <c r="AD100" s="88"/>
      <c r="AE100" s="93"/>
      <c r="AF100" s="93"/>
      <c r="AH100" s="121"/>
      <c r="AI100" s="121"/>
      <c r="AJ100" s="121"/>
      <c r="AK100" s="121"/>
      <c r="AL100" s="121"/>
      <c r="AM100" s="121"/>
      <c r="AN100" s="121"/>
      <c r="AO100" s="93"/>
      <c r="AP100" s="93"/>
      <c r="AQ100" s="93"/>
      <c r="AR100" s="93"/>
      <c r="AS100" s="93"/>
      <c r="AT100" s="115"/>
      <c r="AU100" s="115"/>
      <c r="AV100" s="115"/>
      <c r="AW100" s="115"/>
      <c r="AX100" s="115"/>
      <c r="AY100" s="115"/>
      <c r="AZ100" s="115"/>
      <c r="BA100" s="115"/>
    </row>
    <row r="101" spans="1:53" s="7" customFormat="1" ht="21.95" customHeight="1" x14ac:dyDescent="0.2">
      <c r="A101" s="2"/>
      <c r="B101" s="22">
        <v>89</v>
      </c>
      <c r="C101" s="189"/>
      <c r="D101" s="190"/>
      <c r="E101" s="22"/>
      <c r="F101" s="147">
        <f t="shared" si="28"/>
        <v>0</v>
      </c>
      <c r="G101" s="44"/>
      <c r="H101" s="186">
        <f t="shared" si="27"/>
        <v>0</v>
      </c>
      <c r="I101" s="187"/>
      <c r="J101" s="124"/>
      <c r="K101" s="125"/>
      <c r="L101" s="185"/>
      <c r="M101" s="185"/>
      <c r="N101" s="150" t="b">
        <f t="shared" si="22"/>
        <v>0</v>
      </c>
      <c r="O101" s="141" t="s">
        <v>97</v>
      </c>
      <c r="P101" s="153">
        <f>VLOOKUP(O101,Carburant!$A$1:$B$9,2,FALSE)</f>
        <v>0</v>
      </c>
      <c r="Q101" s="46"/>
      <c r="R101" s="48"/>
      <c r="S101" s="48"/>
      <c r="T101" s="159">
        <f t="shared" si="7"/>
        <v>0</v>
      </c>
      <c r="U101" s="160">
        <f t="shared" si="29"/>
        <v>0</v>
      </c>
      <c r="V101" s="161" t="str">
        <f t="shared" si="23"/>
        <v xml:space="preserve"> </v>
      </c>
      <c r="W101" s="162" t="str">
        <f t="shared" si="24"/>
        <v xml:space="preserve">  </v>
      </c>
      <c r="X101" s="88"/>
      <c r="Y101" s="88"/>
      <c r="Z101" s="88"/>
      <c r="AA101" s="88"/>
      <c r="AB101" s="88"/>
      <c r="AC101" s="88"/>
      <c r="AD101" s="88"/>
      <c r="AE101" s="93"/>
      <c r="AF101" s="93"/>
      <c r="AH101" s="121"/>
      <c r="AI101" s="121"/>
      <c r="AJ101" s="121"/>
      <c r="AK101" s="121"/>
      <c r="AL101" s="121"/>
      <c r="AM101" s="121"/>
      <c r="AN101" s="121"/>
      <c r="AO101" s="93"/>
      <c r="AP101" s="93"/>
      <c r="AQ101" s="93"/>
      <c r="AR101" s="93"/>
      <c r="AS101" s="93"/>
      <c r="AT101" s="115"/>
      <c r="AU101" s="115"/>
      <c r="AV101" s="115"/>
      <c r="AW101" s="115"/>
      <c r="AX101" s="115"/>
      <c r="AY101" s="115"/>
      <c r="AZ101" s="115"/>
      <c r="BA101" s="115"/>
    </row>
    <row r="102" spans="1:53" s="7" customFormat="1" ht="21.95" customHeight="1" x14ac:dyDescent="0.2">
      <c r="A102" s="2"/>
      <c r="B102" s="22">
        <v>90</v>
      </c>
      <c r="C102" s="189"/>
      <c r="D102" s="190"/>
      <c r="E102" s="22"/>
      <c r="F102" s="147">
        <f t="shared" si="28"/>
        <v>0</v>
      </c>
      <c r="G102" s="44"/>
      <c r="H102" s="186">
        <f t="shared" si="27"/>
        <v>0</v>
      </c>
      <c r="I102" s="187"/>
      <c r="J102" s="124"/>
      <c r="K102" s="125"/>
      <c r="L102" s="185"/>
      <c r="M102" s="185"/>
      <c r="N102" s="150" t="b">
        <f t="shared" si="22"/>
        <v>0</v>
      </c>
      <c r="O102" s="141" t="s">
        <v>97</v>
      </c>
      <c r="P102" s="153">
        <f>VLOOKUP(O102,Carburant!$A$1:$B$9,2,FALSE)</f>
        <v>0</v>
      </c>
      <c r="Q102" s="46"/>
      <c r="R102" s="48"/>
      <c r="S102" s="48"/>
      <c r="T102" s="159">
        <f t="shared" si="7"/>
        <v>0</v>
      </c>
      <c r="U102" s="160">
        <f t="shared" si="29"/>
        <v>0</v>
      </c>
      <c r="V102" s="161" t="str">
        <f t="shared" si="23"/>
        <v xml:space="preserve"> </v>
      </c>
      <c r="W102" s="162" t="str">
        <f t="shared" si="24"/>
        <v xml:space="preserve">  </v>
      </c>
      <c r="X102" s="88"/>
      <c r="Y102" s="88"/>
      <c r="Z102" s="88"/>
      <c r="AA102" s="88"/>
      <c r="AB102" s="88"/>
      <c r="AC102" s="88"/>
      <c r="AD102" s="88"/>
      <c r="AE102" s="93"/>
      <c r="AF102" s="93"/>
      <c r="AH102" s="121"/>
      <c r="AI102" s="121"/>
      <c r="AJ102" s="121"/>
      <c r="AK102" s="121"/>
      <c r="AL102" s="121"/>
      <c r="AM102" s="121"/>
      <c r="AN102" s="121"/>
      <c r="AO102" s="93"/>
      <c r="AP102" s="93"/>
      <c r="AQ102" s="93"/>
      <c r="AR102" s="93"/>
      <c r="AS102" s="93"/>
      <c r="AT102" s="115"/>
      <c r="AU102" s="115"/>
      <c r="AV102" s="115"/>
      <c r="AW102" s="115"/>
      <c r="AX102" s="115"/>
      <c r="AY102" s="115"/>
      <c r="AZ102" s="115"/>
      <c r="BA102" s="115"/>
    </row>
    <row r="103" spans="1:53" s="7" customFormat="1" ht="21.95" customHeight="1" x14ac:dyDescent="0.2">
      <c r="A103" s="2"/>
      <c r="B103" s="30">
        <v>91</v>
      </c>
      <c r="C103" s="189"/>
      <c r="D103" s="190"/>
      <c r="E103" s="22"/>
      <c r="F103" s="147">
        <f t="shared" si="28"/>
        <v>0</v>
      </c>
      <c r="G103" s="44"/>
      <c r="H103" s="186">
        <f t="shared" si="27"/>
        <v>0</v>
      </c>
      <c r="I103" s="187"/>
      <c r="J103" s="124"/>
      <c r="K103" s="125"/>
      <c r="L103" s="185"/>
      <c r="M103" s="185"/>
      <c r="N103" s="150" t="b">
        <f t="shared" si="22"/>
        <v>0</v>
      </c>
      <c r="O103" s="141" t="s">
        <v>97</v>
      </c>
      <c r="P103" s="153">
        <f>VLOOKUP(O103,Carburant!$A$1:$B$9,2,FALSE)</f>
        <v>0</v>
      </c>
      <c r="Q103" s="46"/>
      <c r="R103" s="48"/>
      <c r="S103" s="48"/>
      <c r="T103" s="159">
        <f t="shared" si="7"/>
        <v>0</v>
      </c>
      <c r="U103" s="160">
        <f t="shared" si="29"/>
        <v>0</v>
      </c>
      <c r="V103" s="161" t="str">
        <f t="shared" si="23"/>
        <v xml:space="preserve"> </v>
      </c>
      <c r="W103" s="162" t="str">
        <f t="shared" si="24"/>
        <v xml:space="preserve">  </v>
      </c>
      <c r="X103" s="88"/>
      <c r="Y103" s="88"/>
      <c r="Z103" s="88"/>
      <c r="AA103" s="88"/>
      <c r="AB103" s="88"/>
      <c r="AC103" s="88"/>
      <c r="AD103" s="88"/>
      <c r="AE103" s="93"/>
      <c r="AF103" s="93"/>
      <c r="AH103" s="121"/>
      <c r="AI103" s="121"/>
      <c r="AJ103" s="121"/>
      <c r="AK103" s="121"/>
      <c r="AL103" s="121"/>
      <c r="AM103" s="121"/>
      <c r="AN103" s="121"/>
      <c r="AO103" s="93"/>
      <c r="AP103" s="93"/>
      <c r="AQ103" s="93"/>
      <c r="AR103" s="93"/>
      <c r="AS103" s="93"/>
      <c r="AT103" s="115"/>
      <c r="AU103" s="115"/>
      <c r="AV103" s="115"/>
      <c r="AW103" s="115"/>
      <c r="AX103" s="115"/>
      <c r="AY103" s="115"/>
      <c r="AZ103" s="115"/>
      <c r="BA103" s="115"/>
    </row>
    <row r="104" spans="1:53" s="7" customFormat="1" ht="21.95" customHeight="1" x14ac:dyDescent="0.2">
      <c r="A104" s="2"/>
      <c r="B104" s="30">
        <v>92</v>
      </c>
      <c r="C104" s="189"/>
      <c r="D104" s="190"/>
      <c r="E104" s="22"/>
      <c r="F104" s="147">
        <f t="shared" si="28"/>
        <v>0</v>
      </c>
      <c r="G104" s="44"/>
      <c r="H104" s="186">
        <f t="shared" si="27"/>
        <v>0</v>
      </c>
      <c r="I104" s="187"/>
      <c r="J104" s="124"/>
      <c r="K104" s="125"/>
      <c r="L104" s="185"/>
      <c r="M104" s="185"/>
      <c r="N104" s="150" t="b">
        <f t="shared" si="22"/>
        <v>0</v>
      </c>
      <c r="O104" s="141" t="s">
        <v>97</v>
      </c>
      <c r="P104" s="153">
        <f>VLOOKUP(O104,Carburant!$A$1:$B$9,2,FALSE)</f>
        <v>0</v>
      </c>
      <c r="Q104" s="46"/>
      <c r="R104" s="48"/>
      <c r="S104" s="48"/>
      <c r="T104" s="159">
        <f t="shared" si="7"/>
        <v>0</v>
      </c>
      <c r="U104" s="160">
        <f t="shared" si="29"/>
        <v>0</v>
      </c>
      <c r="V104" s="161" t="str">
        <f t="shared" si="23"/>
        <v xml:space="preserve"> </v>
      </c>
      <c r="W104" s="162" t="str">
        <f t="shared" si="24"/>
        <v xml:space="preserve">  </v>
      </c>
      <c r="X104" s="88"/>
      <c r="Y104" s="88"/>
      <c r="Z104" s="88"/>
      <c r="AA104" s="88"/>
      <c r="AB104" s="88"/>
      <c r="AC104" s="88"/>
      <c r="AD104" s="88"/>
      <c r="AE104" s="93"/>
      <c r="AF104" s="93"/>
      <c r="AH104" s="121"/>
      <c r="AI104" s="121"/>
      <c r="AJ104" s="121"/>
      <c r="AK104" s="121"/>
      <c r="AL104" s="121"/>
      <c r="AM104" s="121"/>
      <c r="AN104" s="121"/>
      <c r="AO104" s="93"/>
      <c r="AP104" s="93"/>
      <c r="AQ104" s="93"/>
      <c r="AR104" s="93"/>
      <c r="AS104" s="93"/>
      <c r="AT104" s="115"/>
      <c r="AU104" s="115"/>
      <c r="AV104" s="115"/>
      <c r="AW104" s="115"/>
      <c r="AX104" s="115"/>
      <c r="AY104" s="115"/>
      <c r="AZ104" s="115"/>
      <c r="BA104" s="115"/>
    </row>
    <row r="105" spans="1:53" s="7" customFormat="1" ht="21.95" customHeight="1" x14ac:dyDescent="0.2">
      <c r="A105" s="2"/>
      <c r="B105" s="22">
        <v>93</v>
      </c>
      <c r="C105" s="189"/>
      <c r="D105" s="190"/>
      <c r="E105" s="22"/>
      <c r="F105" s="147">
        <f t="shared" si="28"/>
        <v>0</v>
      </c>
      <c r="G105" s="44"/>
      <c r="H105" s="186">
        <f t="shared" si="27"/>
        <v>0</v>
      </c>
      <c r="I105" s="187"/>
      <c r="J105" s="124"/>
      <c r="K105" s="125"/>
      <c r="L105" s="185"/>
      <c r="M105" s="185"/>
      <c r="N105" s="150" t="b">
        <f t="shared" si="22"/>
        <v>0</v>
      </c>
      <c r="O105" s="141" t="s">
        <v>97</v>
      </c>
      <c r="P105" s="153">
        <f>VLOOKUP(O105,Carburant!$A$1:$B$9,2,FALSE)</f>
        <v>0</v>
      </c>
      <c r="Q105" s="46"/>
      <c r="R105" s="48"/>
      <c r="S105" s="48"/>
      <c r="T105" s="159">
        <f t="shared" si="7"/>
        <v>0</v>
      </c>
      <c r="U105" s="160">
        <f t="shared" si="29"/>
        <v>0</v>
      </c>
      <c r="V105" s="161" t="str">
        <f t="shared" si="23"/>
        <v xml:space="preserve"> </v>
      </c>
      <c r="W105" s="162" t="str">
        <f t="shared" si="24"/>
        <v xml:space="preserve">  </v>
      </c>
      <c r="X105" s="88"/>
      <c r="Y105" s="88"/>
      <c r="Z105" s="88"/>
      <c r="AA105" s="88"/>
      <c r="AB105" s="88"/>
      <c r="AC105" s="88"/>
      <c r="AD105" s="88"/>
      <c r="AE105" s="93"/>
      <c r="AF105" s="93"/>
      <c r="AH105" s="121"/>
      <c r="AI105" s="121"/>
      <c r="AJ105" s="121"/>
      <c r="AK105" s="121"/>
      <c r="AL105" s="121"/>
      <c r="AM105" s="121"/>
      <c r="AN105" s="121"/>
      <c r="AO105" s="93"/>
      <c r="AP105" s="93"/>
      <c r="AQ105" s="93"/>
      <c r="AR105" s="93"/>
      <c r="AS105" s="93"/>
      <c r="AT105" s="115"/>
      <c r="AU105" s="115"/>
      <c r="AV105" s="115"/>
      <c r="AW105" s="115"/>
      <c r="AX105" s="115"/>
      <c r="AY105" s="115"/>
      <c r="AZ105" s="115"/>
      <c r="BA105" s="115"/>
    </row>
    <row r="106" spans="1:53" s="7" customFormat="1" ht="21.95" customHeight="1" x14ac:dyDescent="0.2">
      <c r="A106" s="2"/>
      <c r="B106" s="22">
        <v>94</v>
      </c>
      <c r="C106" s="189"/>
      <c r="D106" s="190"/>
      <c r="E106" s="22"/>
      <c r="F106" s="147">
        <f t="shared" si="28"/>
        <v>0</v>
      </c>
      <c r="G106" s="44"/>
      <c r="H106" s="186">
        <f t="shared" si="27"/>
        <v>0</v>
      </c>
      <c r="I106" s="187"/>
      <c r="J106" s="124"/>
      <c r="K106" s="125"/>
      <c r="L106" s="185"/>
      <c r="M106" s="185"/>
      <c r="N106" s="150" t="b">
        <f t="shared" si="22"/>
        <v>0</v>
      </c>
      <c r="O106" s="141" t="s">
        <v>97</v>
      </c>
      <c r="P106" s="153">
        <f>VLOOKUP(O106,Carburant!$A$1:$B$9,2,FALSE)</f>
        <v>0</v>
      </c>
      <c r="Q106" s="46"/>
      <c r="R106" s="48"/>
      <c r="S106" s="48"/>
      <c r="T106" s="159">
        <f t="shared" si="7"/>
        <v>0</v>
      </c>
      <c r="U106" s="160">
        <f t="shared" si="29"/>
        <v>0</v>
      </c>
      <c r="V106" s="161" t="str">
        <f t="shared" si="23"/>
        <v xml:space="preserve"> </v>
      </c>
      <c r="W106" s="162" t="str">
        <f t="shared" si="24"/>
        <v xml:space="preserve">  </v>
      </c>
      <c r="X106" s="88"/>
      <c r="Y106" s="88"/>
      <c r="Z106" s="88"/>
      <c r="AA106" s="88"/>
      <c r="AB106" s="88"/>
      <c r="AC106" s="88"/>
      <c r="AD106" s="88"/>
      <c r="AE106" s="93"/>
      <c r="AF106" s="93"/>
      <c r="AH106" s="121"/>
      <c r="AI106" s="121"/>
      <c r="AJ106" s="121"/>
      <c r="AK106" s="121"/>
      <c r="AL106" s="121"/>
      <c r="AM106" s="121"/>
      <c r="AN106" s="121"/>
      <c r="AO106" s="93"/>
      <c r="AP106" s="93"/>
      <c r="AQ106" s="93"/>
      <c r="AR106" s="93"/>
      <c r="AS106" s="93"/>
      <c r="AT106" s="115"/>
      <c r="AU106" s="115"/>
      <c r="AV106" s="115"/>
      <c r="AW106" s="115"/>
      <c r="AX106" s="115"/>
      <c r="AY106" s="115"/>
      <c r="AZ106" s="115"/>
      <c r="BA106" s="115"/>
    </row>
    <row r="107" spans="1:53" s="7" customFormat="1" ht="21.95" customHeight="1" x14ac:dyDescent="0.2">
      <c r="A107" s="2"/>
      <c r="B107" s="22">
        <v>95</v>
      </c>
      <c r="C107" s="189"/>
      <c r="D107" s="190"/>
      <c r="E107" s="22"/>
      <c r="F107" s="147">
        <f t="shared" si="28"/>
        <v>0</v>
      </c>
      <c r="G107" s="44"/>
      <c r="H107" s="186">
        <f t="shared" si="27"/>
        <v>0</v>
      </c>
      <c r="I107" s="187"/>
      <c r="J107" s="124"/>
      <c r="K107" s="125"/>
      <c r="L107" s="185"/>
      <c r="M107" s="185"/>
      <c r="N107" s="150" t="b">
        <f t="shared" si="22"/>
        <v>0</v>
      </c>
      <c r="O107" s="141" t="s">
        <v>97</v>
      </c>
      <c r="P107" s="153">
        <f>VLOOKUP(O107,Carburant!$A$1:$B$9,2,FALSE)</f>
        <v>0</v>
      </c>
      <c r="Q107" s="46"/>
      <c r="R107" s="48"/>
      <c r="S107" s="48"/>
      <c r="T107" s="159">
        <f t="shared" si="7"/>
        <v>0</v>
      </c>
      <c r="U107" s="160">
        <f t="shared" si="29"/>
        <v>0</v>
      </c>
      <c r="V107" s="161" t="str">
        <f t="shared" si="23"/>
        <v xml:space="preserve"> </v>
      </c>
      <c r="W107" s="162" t="str">
        <f t="shared" si="24"/>
        <v xml:space="preserve">  </v>
      </c>
      <c r="X107" s="88"/>
      <c r="Y107" s="88"/>
      <c r="Z107" s="88"/>
      <c r="AA107" s="88"/>
      <c r="AB107" s="88"/>
      <c r="AC107" s="88"/>
      <c r="AD107" s="88"/>
      <c r="AE107" s="93"/>
      <c r="AF107" s="93"/>
      <c r="AH107" s="121"/>
      <c r="AI107" s="121"/>
      <c r="AJ107" s="121"/>
      <c r="AK107" s="121"/>
      <c r="AL107" s="121"/>
      <c r="AM107" s="121"/>
      <c r="AN107" s="121"/>
      <c r="AO107" s="93"/>
      <c r="AP107" s="93"/>
      <c r="AQ107" s="93"/>
      <c r="AR107" s="93"/>
      <c r="AS107" s="93"/>
      <c r="AT107" s="115"/>
      <c r="AU107" s="115"/>
      <c r="AV107" s="115"/>
      <c r="AW107" s="115"/>
      <c r="AX107" s="115"/>
      <c r="AY107" s="115"/>
      <c r="AZ107" s="115"/>
      <c r="BA107" s="115"/>
    </row>
    <row r="108" spans="1:53" s="7" customFormat="1" ht="21.95" customHeight="1" x14ac:dyDescent="0.2">
      <c r="A108" s="2"/>
      <c r="B108" s="22">
        <v>96</v>
      </c>
      <c r="C108" s="189"/>
      <c r="D108" s="190"/>
      <c r="E108" s="22"/>
      <c r="F108" s="147">
        <f t="shared" si="28"/>
        <v>0</v>
      </c>
      <c r="G108" s="44"/>
      <c r="H108" s="186">
        <f t="shared" si="27"/>
        <v>0</v>
      </c>
      <c r="I108" s="187"/>
      <c r="J108" s="124"/>
      <c r="K108" s="125"/>
      <c r="L108" s="185"/>
      <c r="M108" s="185"/>
      <c r="N108" s="150" t="b">
        <f t="shared" si="22"/>
        <v>0</v>
      </c>
      <c r="O108" s="141" t="s">
        <v>97</v>
      </c>
      <c r="P108" s="153">
        <f>VLOOKUP(O108,Carburant!$A$1:$B$9,2,FALSE)</f>
        <v>0</v>
      </c>
      <c r="Q108" s="46"/>
      <c r="R108" s="48"/>
      <c r="S108" s="48"/>
      <c r="T108" s="159">
        <f t="shared" si="7"/>
        <v>0</v>
      </c>
      <c r="U108" s="160">
        <f t="shared" si="29"/>
        <v>0</v>
      </c>
      <c r="V108" s="161" t="str">
        <f t="shared" si="23"/>
        <v xml:space="preserve"> </v>
      </c>
      <c r="W108" s="162" t="str">
        <f t="shared" si="24"/>
        <v xml:space="preserve">  </v>
      </c>
      <c r="X108" s="88"/>
      <c r="Y108" s="88"/>
      <c r="Z108" s="88"/>
      <c r="AA108" s="88"/>
      <c r="AB108" s="88"/>
      <c r="AC108" s="88"/>
      <c r="AD108" s="88"/>
      <c r="AE108" s="93"/>
      <c r="AF108" s="93"/>
      <c r="AH108" s="121"/>
      <c r="AI108" s="121"/>
      <c r="AJ108" s="121"/>
      <c r="AK108" s="121"/>
      <c r="AL108" s="121"/>
      <c r="AM108" s="121"/>
      <c r="AN108" s="121"/>
      <c r="AO108" s="93"/>
      <c r="AP108" s="93"/>
      <c r="AQ108" s="93"/>
      <c r="AR108" s="93"/>
      <c r="AS108" s="93"/>
      <c r="AT108" s="115"/>
      <c r="AU108" s="115"/>
      <c r="AV108" s="115"/>
      <c r="AW108" s="115"/>
      <c r="AX108" s="115"/>
      <c r="AY108" s="115"/>
      <c r="AZ108" s="115"/>
      <c r="BA108" s="115"/>
    </row>
    <row r="109" spans="1:53" s="7" customFormat="1" ht="21.95" customHeight="1" x14ac:dyDescent="0.2">
      <c r="A109" s="2"/>
      <c r="B109" s="22">
        <v>97</v>
      </c>
      <c r="C109" s="189"/>
      <c r="D109" s="190"/>
      <c r="E109" s="22"/>
      <c r="F109" s="147">
        <f t="shared" si="28"/>
        <v>0</v>
      </c>
      <c r="G109" s="44"/>
      <c r="H109" s="186">
        <f t="shared" si="27"/>
        <v>0</v>
      </c>
      <c r="I109" s="187"/>
      <c r="J109" s="124"/>
      <c r="K109" s="125"/>
      <c r="L109" s="185"/>
      <c r="M109" s="185"/>
      <c r="N109" s="150" t="b">
        <f t="shared" si="22"/>
        <v>0</v>
      </c>
      <c r="O109" s="141" t="s">
        <v>97</v>
      </c>
      <c r="P109" s="153">
        <f>VLOOKUP(O109,Carburant!$A$1:$B$9,2,FALSE)</f>
        <v>0</v>
      </c>
      <c r="Q109" s="46"/>
      <c r="R109" s="48"/>
      <c r="S109" s="48"/>
      <c r="T109" s="159">
        <f t="shared" si="7"/>
        <v>0</v>
      </c>
      <c r="U109" s="160">
        <f t="shared" si="29"/>
        <v>0</v>
      </c>
      <c r="V109" s="161" t="str">
        <f t="shared" si="23"/>
        <v xml:space="preserve"> </v>
      </c>
      <c r="W109" s="162" t="str">
        <f t="shared" si="24"/>
        <v xml:space="preserve">  </v>
      </c>
      <c r="X109" s="88"/>
      <c r="Y109" s="88"/>
      <c r="Z109" s="88"/>
      <c r="AA109" s="88"/>
      <c r="AB109" s="88"/>
      <c r="AC109" s="88"/>
      <c r="AD109" s="88"/>
      <c r="AE109" s="93"/>
      <c r="AF109" s="93"/>
      <c r="AH109" s="121"/>
      <c r="AI109" s="121"/>
      <c r="AJ109" s="121"/>
      <c r="AK109" s="121"/>
      <c r="AL109" s="121"/>
      <c r="AM109" s="121"/>
      <c r="AN109" s="121"/>
      <c r="AO109" s="93"/>
      <c r="AP109" s="93"/>
      <c r="AQ109" s="93"/>
      <c r="AR109" s="93"/>
      <c r="AS109" s="93"/>
      <c r="AT109" s="115"/>
      <c r="AU109" s="115"/>
      <c r="AV109" s="115"/>
      <c r="AW109" s="115"/>
      <c r="AX109" s="115"/>
      <c r="AY109" s="115"/>
      <c r="AZ109" s="115"/>
      <c r="BA109" s="115"/>
    </row>
    <row r="110" spans="1:53" s="7" customFormat="1" ht="21.95" customHeight="1" x14ac:dyDescent="0.2">
      <c r="A110" s="2"/>
      <c r="B110" s="22">
        <v>98</v>
      </c>
      <c r="C110" s="189"/>
      <c r="D110" s="190"/>
      <c r="E110" s="22"/>
      <c r="F110" s="147">
        <f t="shared" si="28"/>
        <v>0</v>
      </c>
      <c r="G110" s="44"/>
      <c r="H110" s="186">
        <f t="shared" si="27"/>
        <v>0</v>
      </c>
      <c r="I110" s="187"/>
      <c r="J110" s="124"/>
      <c r="K110" s="125"/>
      <c r="L110" s="185"/>
      <c r="M110" s="185"/>
      <c r="N110" s="150" t="b">
        <f t="shared" si="22"/>
        <v>0</v>
      </c>
      <c r="O110" s="141" t="s">
        <v>97</v>
      </c>
      <c r="P110" s="153">
        <f>VLOOKUP(O110,Carburant!$A$1:$B$9,2,FALSE)</f>
        <v>0</v>
      </c>
      <c r="Q110" s="46"/>
      <c r="R110" s="48"/>
      <c r="S110" s="48"/>
      <c r="T110" s="159">
        <f t="shared" si="7"/>
        <v>0</v>
      </c>
      <c r="U110" s="160">
        <f t="shared" si="29"/>
        <v>0</v>
      </c>
      <c r="V110" s="161" t="str">
        <f t="shared" si="23"/>
        <v xml:space="preserve"> </v>
      </c>
      <c r="W110" s="162" t="str">
        <f t="shared" si="24"/>
        <v xml:space="preserve">  </v>
      </c>
      <c r="X110" s="88"/>
      <c r="Y110" s="88"/>
      <c r="Z110" s="88"/>
      <c r="AA110" s="88"/>
      <c r="AB110" s="88"/>
      <c r="AC110" s="88"/>
      <c r="AD110" s="88"/>
      <c r="AE110" s="93"/>
      <c r="AF110" s="93"/>
      <c r="AH110" s="121"/>
      <c r="AI110" s="121"/>
      <c r="AJ110" s="121"/>
      <c r="AK110" s="121"/>
      <c r="AL110" s="121"/>
      <c r="AM110" s="121"/>
      <c r="AN110" s="121"/>
      <c r="AO110" s="93"/>
      <c r="AP110" s="93"/>
      <c r="AQ110" s="93"/>
      <c r="AR110" s="93"/>
      <c r="AS110" s="93"/>
      <c r="AT110" s="115"/>
      <c r="AU110" s="115"/>
      <c r="AV110" s="115"/>
      <c r="AW110" s="115"/>
      <c r="AX110" s="115"/>
      <c r="AY110" s="115"/>
      <c r="AZ110" s="115"/>
      <c r="BA110" s="115"/>
    </row>
    <row r="111" spans="1:53" s="7" customFormat="1" ht="21.95" customHeight="1" x14ac:dyDescent="0.2">
      <c r="A111" s="2"/>
      <c r="B111" s="22">
        <v>99</v>
      </c>
      <c r="C111" s="189"/>
      <c r="D111" s="190"/>
      <c r="E111" s="22"/>
      <c r="F111" s="147">
        <f t="shared" si="28"/>
        <v>0</v>
      </c>
      <c r="G111" s="44"/>
      <c r="H111" s="186">
        <f t="shared" si="27"/>
        <v>0</v>
      </c>
      <c r="I111" s="187"/>
      <c r="J111" s="124"/>
      <c r="K111" s="125"/>
      <c r="L111" s="185"/>
      <c r="M111" s="185"/>
      <c r="N111" s="150" t="b">
        <f t="shared" si="22"/>
        <v>0</v>
      </c>
      <c r="O111" s="141" t="s">
        <v>97</v>
      </c>
      <c r="P111" s="153">
        <f>VLOOKUP(O111,Carburant!$A$1:$B$9,2,FALSE)</f>
        <v>0</v>
      </c>
      <c r="Q111" s="46"/>
      <c r="R111" s="48"/>
      <c r="S111" s="48"/>
      <c r="T111" s="159">
        <f t="shared" si="7"/>
        <v>0</v>
      </c>
      <c r="U111" s="160">
        <f t="shared" si="29"/>
        <v>0</v>
      </c>
      <c r="V111" s="161" t="str">
        <f t="shared" si="23"/>
        <v xml:space="preserve"> </v>
      </c>
      <c r="W111" s="162" t="str">
        <f t="shared" si="24"/>
        <v xml:space="preserve">  </v>
      </c>
      <c r="X111" s="88"/>
      <c r="Y111" s="88"/>
      <c r="Z111" s="88"/>
      <c r="AA111" s="88"/>
      <c r="AB111" s="88"/>
      <c r="AC111" s="88"/>
      <c r="AD111" s="88"/>
      <c r="AE111" s="93"/>
      <c r="AF111" s="93"/>
      <c r="AH111" s="121"/>
      <c r="AI111" s="121"/>
      <c r="AJ111" s="121"/>
      <c r="AK111" s="121"/>
      <c r="AL111" s="121"/>
      <c r="AM111" s="121"/>
      <c r="AN111" s="121"/>
      <c r="AO111" s="93"/>
      <c r="AP111" s="93"/>
      <c r="AQ111" s="93"/>
      <c r="AR111" s="93"/>
      <c r="AS111" s="93"/>
      <c r="AT111" s="115"/>
      <c r="AU111" s="115"/>
      <c r="AV111" s="115"/>
      <c r="AW111" s="115"/>
      <c r="AX111" s="115"/>
      <c r="AY111" s="115"/>
      <c r="AZ111" s="115"/>
      <c r="BA111" s="115"/>
    </row>
    <row r="112" spans="1:53" s="7" customFormat="1" ht="21.95" customHeight="1" x14ac:dyDescent="0.2">
      <c r="A112" s="2"/>
      <c r="B112" s="22">
        <v>100</v>
      </c>
      <c r="C112" s="189"/>
      <c r="D112" s="190"/>
      <c r="E112" s="22"/>
      <c r="F112" s="147">
        <f t="shared" si="28"/>
        <v>0</v>
      </c>
      <c r="G112" s="44"/>
      <c r="H112" s="186">
        <f t="shared" si="27"/>
        <v>0</v>
      </c>
      <c r="I112" s="187"/>
      <c r="J112" s="124"/>
      <c r="K112" s="125"/>
      <c r="L112" s="185"/>
      <c r="M112" s="185"/>
      <c r="N112" s="150" t="b">
        <f t="shared" si="22"/>
        <v>0</v>
      </c>
      <c r="O112" s="141" t="s">
        <v>97</v>
      </c>
      <c r="P112" s="153">
        <f>VLOOKUP(O112,Carburant!$A$1:$B$9,2,FALSE)</f>
        <v>0</v>
      </c>
      <c r="Q112" s="46"/>
      <c r="R112" s="48"/>
      <c r="S112" s="48"/>
      <c r="T112" s="159">
        <f t="shared" si="7"/>
        <v>0</v>
      </c>
      <c r="U112" s="160">
        <f t="shared" si="29"/>
        <v>0</v>
      </c>
      <c r="V112" s="161" t="str">
        <f t="shared" si="23"/>
        <v xml:space="preserve"> </v>
      </c>
      <c r="W112" s="162" t="str">
        <f t="shared" si="24"/>
        <v xml:space="preserve">  </v>
      </c>
      <c r="X112" s="88"/>
      <c r="Y112" s="88"/>
      <c r="Z112" s="88"/>
      <c r="AA112" s="88"/>
      <c r="AB112" s="88"/>
      <c r="AC112" s="88"/>
      <c r="AD112" s="88"/>
      <c r="AE112" s="93"/>
      <c r="AF112" s="93"/>
      <c r="AH112" s="121"/>
      <c r="AI112" s="121"/>
      <c r="AJ112" s="121"/>
      <c r="AK112" s="121"/>
      <c r="AL112" s="121"/>
      <c r="AM112" s="121"/>
      <c r="AN112" s="121"/>
      <c r="AO112" s="93"/>
      <c r="AP112" s="93"/>
      <c r="AQ112" s="93"/>
      <c r="AR112" s="93"/>
      <c r="AS112" s="93"/>
      <c r="AT112" s="115"/>
      <c r="AU112" s="115"/>
      <c r="AV112" s="115"/>
      <c r="AW112" s="115"/>
      <c r="AX112" s="115"/>
      <c r="AY112" s="115"/>
      <c r="AZ112" s="115"/>
      <c r="BA112" s="115"/>
    </row>
    <row r="113" spans="1:53" s="7" customFormat="1" ht="21.95" customHeight="1" x14ac:dyDescent="0.2">
      <c r="A113" s="2"/>
      <c r="B113" s="22">
        <v>101</v>
      </c>
      <c r="C113" s="189"/>
      <c r="D113" s="190"/>
      <c r="E113" s="22"/>
      <c r="F113" s="147">
        <f t="shared" si="28"/>
        <v>0</v>
      </c>
      <c r="G113" s="44"/>
      <c r="H113" s="186">
        <f t="shared" si="27"/>
        <v>0</v>
      </c>
      <c r="I113" s="187"/>
      <c r="J113" s="124"/>
      <c r="K113" s="125"/>
      <c r="L113" s="185"/>
      <c r="M113" s="185"/>
      <c r="N113" s="150" t="b">
        <f t="shared" si="22"/>
        <v>0</v>
      </c>
      <c r="O113" s="141" t="s">
        <v>97</v>
      </c>
      <c r="P113" s="153">
        <f>VLOOKUP(O113,Carburant!$A$1:$B$9,2,FALSE)</f>
        <v>0</v>
      </c>
      <c r="Q113" s="46"/>
      <c r="R113" s="48"/>
      <c r="S113" s="48"/>
      <c r="T113" s="159">
        <f t="shared" si="7"/>
        <v>0</v>
      </c>
      <c r="U113" s="160">
        <f t="shared" si="29"/>
        <v>0</v>
      </c>
      <c r="V113" s="161" t="str">
        <f t="shared" si="23"/>
        <v xml:space="preserve"> </v>
      </c>
      <c r="W113" s="162" t="str">
        <f t="shared" si="24"/>
        <v xml:space="preserve">  </v>
      </c>
      <c r="X113" s="88"/>
      <c r="Y113" s="88"/>
      <c r="Z113" s="88"/>
      <c r="AA113" s="88"/>
      <c r="AB113" s="88"/>
      <c r="AC113" s="88"/>
      <c r="AD113" s="88"/>
      <c r="AE113" s="93"/>
      <c r="AF113" s="93"/>
      <c r="AH113" s="121"/>
      <c r="AI113" s="121"/>
      <c r="AJ113" s="121"/>
      <c r="AK113" s="121"/>
      <c r="AL113" s="121"/>
      <c r="AM113" s="121"/>
      <c r="AN113" s="121"/>
      <c r="AO113" s="93"/>
      <c r="AP113" s="93"/>
      <c r="AQ113" s="93"/>
      <c r="AR113" s="93"/>
      <c r="AS113" s="93"/>
      <c r="AT113" s="115"/>
      <c r="AU113" s="115"/>
      <c r="AV113" s="115"/>
      <c r="AW113" s="115"/>
      <c r="AX113" s="115"/>
      <c r="AY113" s="115"/>
      <c r="AZ113" s="115"/>
      <c r="BA113" s="115"/>
    </row>
    <row r="114" spans="1:53" s="7" customFormat="1" ht="21.95" customHeight="1" x14ac:dyDescent="0.2">
      <c r="A114" s="2"/>
      <c r="B114" s="22">
        <v>102</v>
      </c>
      <c r="C114" s="189"/>
      <c r="D114" s="190"/>
      <c r="E114" s="22"/>
      <c r="F114" s="147">
        <f t="shared" si="28"/>
        <v>0</v>
      </c>
      <c r="G114" s="44"/>
      <c r="H114" s="186">
        <f t="shared" si="27"/>
        <v>0</v>
      </c>
      <c r="I114" s="187"/>
      <c r="J114" s="124"/>
      <c r="K114" s="125"/>
      <c r="L114" s="185"/>
      <c r="M114" s="185"/>
      <c r="N114" s="150" t="b">
        <f t="shared" si="22"/>
        <v>0</v>
      </c>
      <c r="O114" s="141" t="s">
        <v>97</v>
      </c>
      <c r="P114" s="153">
        <f>VLOOKUP(O114,Carburant!$A$1:$B$9,2,FALSE)</f>
        <v>0</v>
      </c>
      <c r="Q114" s="46"/>
      <c r="R114" s="48"/>
      <c r="S114" s="48"/>
      <c r="T114" s="159">
        <f t="shared" si="7"/>
        <v>0</v>
      </c>
      <c r="U114" s="160">
        <f t="shared" si="29"/>
        <v>0</v>
      </c>
      <c r="V114" s="161" t="str">
        <f t="shared" si="23"/>
        <v xml:space="preserve"> </v>
      </c>
      <c r="W114" s="162" t="str">
        <f t="shared" si="24"/>
        <v xml:space="preserve">  </v>
      </c>
      <c r="X114" s="88"/>
      <c r="Y114" s="88"/>
      <c r="Z114" s="88"/>
      <c r="AA114" s="88"/>
      <c r="AB114" s="88"/>
      <c r="AC114" s="88"/>
      <c r="AD114" s="88"/>
      <c r="AE114" s="93"/>
      <c r="AF114" s="93"/>
      <c r="AH114" s="121"/>
      <c r="AI114" s="121"/>
      <c r="AJ114" s="121"/>
      <c r="AK114" s="121"/>
      <c r="AL114" s="121"/>
      <c r="AM114" s="121"/>
      <c r="AN114" s="121"/>
      <c r="AO114" s="93"/>
      <c r="AP114" s="93"/>
      <c r="AQ114" s="93"/>
      <c r="AR114" s="93"/>
      <c r="AS114" s="93"/>
      <c r="AT114" s="115"/>
      <c r="AU114" s="115"/>
      <c r="AV114" s="115"/>
      <c r="AW114" s="115"/>
      <c r="AX114" s="115"/>
      <c r="AY114" s="115"/>
      <c r="AZ114" s="115"/>
      <c r="BA114" s="115"/>
    </row>
    <row r="115" spans="1:53" s="7" customFormat="1" ht="21.95" customHeight="1" x14ac:dyDescent="0.2">
      <c r="A115" s="2"/>
      <c r="B115" s="22">
        <v>103</v>
      </c>
      <c r="C115" s="189"/>
      <c r="D115" s="190"/>
      <c r="E115" s="22"/>
      <c r="F115" s="147">
        <f t="shared" si="28"/>
        <v>0</v>
      </c>
      <c r="G115" s="44"/>
      <c r="H115" s="186">
        <f t="shared" si="27"/>
        <v>0</v>
      </c>
      <c r="I115" s="187"/>
      <c r="J115" s="124"/>
      <c r="K115" s="125"/>
      <c r="L115" s="185"/>
      <c r="M115" s="185"/>
      <c r="N115" s="150" t="b">
        <f t="shared" si="22"/>
        <v>0</v>
      </c>
      <c r="O115" s="141" t="s">
        <v>97</v>
      </c>
      <c r="P115" s="153">
        <f>VLOOKUP(O115,Carburant!$A$1:$B$9,2,FALSE)</f>
        <v>0</v>
      </c>
      <c r="Q115" s="46"/>
      <c r="R115" s="48"/>
      <c r="S115" s="48"/>
      <c r="T115" s="159">
        <f t="shared" si="7"/>
        <v>0</v>
      </c>
      <c r="U115" s="160">
        <f t="shared" si="29"/>
        <v>0</v>
      </c>
      <c r="V115" s="161" t="str">
        <f t="shared" si="23"/>
        <v xml:space="preserve"> </v>
      </c>
      <c r="W115" s="162" t="str">
        <f t="shared" si="24"/>
        <v xml:space="preserve">  </v>
      </c>
      <c r="X115" s="88"/>
      <c r="Y115" s="88"/>
      <c r="Z115" s="88"/>
      <c r="AA115" s="88"/>
      <c r="AB115" s="88"/>
      <c r="AC115" s="88"/>
      <c r="AD115" s="88"/>
      <c r="AE115" s="93"/>
      <c r="AF115" s="93"/>
      <c r="AH115" s="121"/>
      <c r="AI115" s="121"/>
      <c r="AJ115" s="121"/>
      <c r="AK115" s="121"/>
      <c r="AL115" s="121"/>
      <c r="AM115" s="121"/>
      <c r="AN115" s="121"/>
      <c r="AO115" s="93"/>
      <c r="AP115" s="93"/>
      <c r="AQ115" s="93"/>
      <c r="AR115" s="93"/>
      <c r="AS115" s="93"/>
      <c r="AT115" s="115"/>
      <c r="AU115" s="115"/>
      <c r="AV115" s="115"/>
      <c r="AW115" s="115"/>
      <c r="AX115" s="115"/>
      <c r="AY115" s="115"/>
      <c r="AZ115" s="115"/>
      <c r="BA115" s="115"/>
    </row>
    <row r="116" spans="1:53" s="7" customFormat="1" ht="21.95" customHeight="1" x14ac:dyDescent="0.2">
      <c r="A116" s="2"/>
      <c r="B116" s="22">
        <v>104</v>
      </c>
      <c r="C116" s="189"/>
      <c r="D116" s="190"/>
      <c r="E116" s="22"/>
      <c r="F116" s="147">
        <f t="shared" si="28"/>
        <v>0</v>
      </c>
      <c r="G116" s="44"/>
      <c r="H116" s="186">
        <f t="shared" si="27"/>
        <v>0</v>
      </c>
      <c r="I116" s="187"/>
      <c r="J116" s="124"/>
      <c r="K116" s="125"/>
      <c r="L116" s="185"/>
      <c r="M116" s="185"/>
      <c r="N116" s="150" t="b">
        <f t="shared" si="22"/>
        <v>0</v>
      </c>
      <c r="O116" s="141" t="s">
        <v>97</v>
      </c>
      <c r="P116" s="153">
        <f>VLOOKUP(O116,Carburant!$A$1:$B$9,2,FALSE)</f>
        <v>0</v>
      </c>
      <c r="Q116" s="46"/>
      <c r="R116" s="48"/>
      <c r="S116" s="48"/>
      <c r="T116" s="159">
        <f t="shared" si="7"/>
        <v>0</v>
      </c>
      <c r="U116" s="160">
        <f t="shared" si="29"/>
        <v>0</v>
      </c>
      <c r="V116" s="161" t="str">
        <f t="shared" si="23"/>
        <v xml:space="preserve"> </v>
      </c>
      <c r="W116" s="162" t="str">
        <f t="shared" si="24"/>
        <v xml:space="preserve">  </v>
      </c>
      <c r="X116" s="88"/>
      <c r="Y116" s="88"/>
      <c r="Z116" s="88"/>
      <c r="AA116" s="88"/>
      <c r="AB116" s="88"/>
      <c r="AC116" s="88"/>
      <c r="AD116" s="88"/>
      <c r="AE116" s="93"/>
      <c r="AF116" s="93"/>
      <c r="AH116" s="121"/>
      <c r="AI116" s="121"/>
      <c r="AJ116" s="121"/>
      <c r="AK116" s="121"/>
      <c r="AL116" s="121"/>
      <c r="AM116" s="121"/>
      <c r="AN116" s="121"/>
      <c r="AO116" s="93"/>
      <c r="AP116" s="93"/>
      <c r="AQ116" s="93"/>
      <c r="AR116" s="93"/>
      <c r="AS116" s="93"/>
      <c r="AT116" s="115"/>
      <c r="AU116" s="115"/>
      <c r="AV116" s="115"/>
      <c r="AW116" s="115"/>
      <c r="AX116" s="115"/>
      <c r="AY116" s="115"/>
      <c r="AZ116" s="115"/>
      <c r="BA116" s="115"/>
    </row>
    <row r="117" spans="1:53" s="7" customFormat="1" ht="21.95" customHeight="1" x14ac:dyDescent="0.2">
      <c r="A117" s="2"/>
      <c r="B117" s="22">
        <v>105</v>
      </c>
      <c r="C117" s="189"/>
      <c r="D117" s="190"/>
      <c r="E117" s="22"/>
      <c r="F117" s="147">
        <f t="shared" si="28"/>
        <v>0</v>
      </c>
      <c r="G117" s="44"/>
      <c r="H117" s="186">
        <f t="shared" si="27"/>
        <v>0</v>
      </c>
      <c r="I117" s="187"/>
      <c r="J117" s="124"/>
      <c r="K117" s="125"/>
      <c r="L117" s="185"/>
      <c r="M117" s="185"/>
      <c r="N117" s="150" t="b">
        <f t="shared" si="22"/>
        <v>0</v>
      </c>
      <c r="O117" s="141" t="s">
        <v>97</v>
      </c>
      <c r="P117" s="153">
        <f>VLOOKUP(O117,Carburant!$A$1:$B$9,2,FALSE)</f>
        <v>0</v>
      </c>
      <c r="Q117" s="46"/>
      <c r="R117" s="48"/>
      <c r="S117" s="48"/>
      <c r="T117" s="159">
        <f t="shared" si="7"/>
        <v>0</v>
      </c>
      <c r="U117" s="160">
        <f t="shared" si="29"/>
        <v>0</v>
      </c>
      <c r="V117" s="161" t="str">
        <f t="shared" si="23"/>
        <v xml:space="preserve"> </v>
      </c>
      <c r="W117" s="162" t="str">
        <f t="shared" si="24"/>
        <v xml:space="preserve">  </v>
      </c>
      <c r="X117" s="88"/>
      <c r="Y117" s="88"/>
      <c r="Z117" s="88"/>
      <c r="AA117" s="88"/>
      <c r="AB117" s="88"/>
      <c r="AC117" s="88"/>
      <c r="AD117" s="88"/>
      <c r="AE117" s="93"/>
      <c r="AF117" s="93"/>
      <c r="AH117" s="121"/>
      <c r="AI117" s="121"/>
      <c r="AJ117" s="121"/>
      <c r="AK117" s="121"/>
      <c r="AL117" s="121"/>
      <c r="AM117" s="121"/>
      <c r="AN117" s="121"/>
      <c r="AO117" s="93"/>
      <c r="AP117" s="93"/>
      <c r="AQ117" s="93"/>
      <c r="AR117" s="93"/>
      <c r="AS117" s="93"/>
      <c r="AT117" s="115"/>
      <c r="AU117" s="115"/>
      <c r="AV117" s="115"/>
      <c r="AW117" s="115"/>
      <c r="AX117" s="115"/>
      <c r="AY117" s="115"/>
      <c r="AZ117" s="115"/>
      <c r="BA117" s="115"/>
    </row>
    <row r="118" spans="1:53" s="7" customFormat="1" ht="21.95" customHeight="1" x14ac:dyDescent="0.2">
      <c r="A118" s="2"/>
      <c r="B118" s="22">
        <v>106</v>
      </c>
      <c r="C118" s="189"/>
      <c r="D118" s="190"/>
      <c r="E118" s="22"/>
      <c r="F118" s="147">
        <f t="shared" si="28"/>
        <v>0</v>
      </c>
      <c r="G118" s="44"/>
      <c r="H118" s="186">
        <f t="shared" si="27"/>
        <v>0</v>
      </c>
      <c r="I118" s="187"/>
      <c r="J118" s="124"/>
      <c r="K118" s="125"/>
      <c r="L118" s="185"/>
      <c r="M118" s="185"/>
      <c r="N118" s="150" t="b">
        <f t="shared" si="22"/>
        <v>0</v>
      </c>
      <c r="O118" s="141" t="s">
        <v>97</v>
      </c>
      <c r="P118" s="153">
        <f>VLOOKUP(O118,Carburant!$A$1:$B$9,2,FALSE)</f>
        <v>0</v>
      </c>
      <c r="Q118" s="46"/>
      <c r="R118" s="48"/>
      <c r="S118" s="48"/>
      <c r="T118" s="159">
        <f t="shared" si="7"/>
        <v>0</v>
      </c>
      <c r="U118" s="160">
        <f t="shared" si="29"/>
        <v>0</v>
      </c>
      <c r="V118" s="161" t="str">
        <f t="shared" si="23"/>
        <v xml:space="preserve"> </v>
      </c>
      <c r="W118" s="162" t="str">
        <f t="shared" si="24"/>
        <v xml:space="preserve">  </v>
      </c>
      <c r="X118" s="88"/>
      <c r="Y118" s="88"/>
      <c r="Z118" s="88"/>
      <c r="AA118" s="88"/>
      <c r="AB118" s="88"/>
      <c r="AC118" s="88"/>
      <c r="AD118" s="88"/>
      <c r="AE118" s="93"/>
      <c r="AF118" s="93"/>
      <c r="AH118" s="121"/>
      <c r="AI118" s="121"/>
      <c r="AJ118" s="121"/>
      <c r="AK118" s="121"/>
      <c r="AL118" s="121"/>
      <c r="AM118" s="121"/>
      <c r="AN118" s="121"/>
      <c r="AO118" s="93"/>
      <c r="AP118" s="93"/>
      <c r="AQ118" s="93"/>
      <c r="AR118" s="93"/>
      <c r="AS118" s="93"/>
      <c r="AT118" s="115"/>
      <c r="AU118" s="115"/>
      <c r="AV118" s="115"/>
      <c r="AW118" s="115"/>
      <c r="AX118" s="115"/>
      <c r="AY118" s="115"/>
      <c r="AZ118" s="115"/>
      <c r="BA118" s="115"/>
    </row>
    <row r="119" spans="1:53" s="7" customFormat="1" ht="21.95" customHeight="1" x14ac:dyDescent="0.2">
      <c r="A119" s="2"/>
      <c r="B119" s="22">
        <v>107</v>
      </c>
      <c r="C119" s="189"/>
      <c r="D119" s="190"/>
      <c r="E119" s="22"/>
      <c r="F119" s="147">
        <f t="shared" si="28"/>
        <v>0</v>
      </c>
      <c r="G119" s="44"/>
      <c r="H119" s="186">
        <f t="shared" si="27"/>
        <v>0</v>
      </c>
      <c r="I119" s="187"/>
      <c r="J119" s="124"/>
      <c r="K119" s="125"/>
      <c r="L119" s="185"/>
      <c r="M119" s="185"/>
      <c r="N119" s="150" t="b">
        <f t="shared" si="22"/>
        <v>0</v>
      </c>
      <c r="O119" s="141" t="s">
        <v>97</v>
      </c>
      <c r="P119" s="153">
        <f>VLOOKUP(O119,Carburant!$A$1:$B$9,2,FALSE)</f>
        <v>0</v>
      </c>
      <c r="Q119" s="46"/>
      <c r="R119" s="48"/>
      <c r="S119" s="48"/>
      <c r="T119" s="159">
        <f t="shared" si="7"/>
        <v>0</v>
      </c>
      <c r="U119" s="160">
        <f t="shared" si="29"/>
        <v>0</v>
      </c>
      <c r="V119" s="161" t="str">
        <f t="shared" si="23"/>
        <v xml:space="preserve"> </v>
      </c>
      <c r="W119" s="162" t="str">
        <f t="shared" si="24"/>
        <v xml:space="preserve">  </v>
      </c>
      <c r="X119" s="88"/>
      <c r="Y119" s="88"/>
      <c r="Z119" s="88"/>
      <c r="AA119" s="88"/>
      <c r="AB119" s="88"/>
      <c r="AC119" s="88"/>
      <c r="AD119" s="88"/>
      <c r="AE119" s="93"/>
      <c r="AF119" s="93"/>
      <c r="AH119" s="121"/>
      <c r="AI119" s="121"/>
      <c r="AJ119" s="121"/>
      <c r="AK119" s="121"/>
      <c r="AL119" s="121"/>
      <c r="AM119" s="121"/>
      <c r="AN119" s="121"/>
      <c r="AO119" s="93"/>
      <c r="AP119" s="93"/>
      <c r="AQ119" s="93"/>
      <c r="AR119" s="93"/>
      <c r="AS119" s="93"/>
      <c r="AT119" s="115"/>
      <c r="AU119" s="115"/>
      <c r="AV119" s="115"/>
      <c r="AW119" s="115"/>
      <c r="AX119" s="115"/>
      <c r="AY119" s="115"/>
      <c r="AZ119" s="115"/>
      <c r="BA119" s="115"/>
    </row>
    <row r="120" spans="1:53" s="7" customFormat="1" ht="21.95" customHeight="1" x14ac:dyDescent="0.2">
      <c r="A120" s="2"/>
      <c r="B120" s="22">
        <v>108</v>
      </c>
      <c r="C120" s="189"/>
      <c r="D120" s="190"/>
      <c r="E120" s="22"/>
      <c r="F120" s="147">
        <f t="shared" si="28"/>
        <v>0</v>
      </c>
      <c r="G120" s="44"/>
      <c r="H120" s="186">
        <f t="shared" si="27"/>
        <v>0</v>
      </c>
      <c r="I120" s="187"/>
      <c r="J120" s="124"/>
      <c r="K120" s="125"/>
      <c r="L120" s="185"/>
      <c r="M120" s="185"/>
      <c r="N120" s="150" t="b">
        <f t="shared" si="22"/>
        <v>0</v>
      </c>
      <c r="O120" s="141" t="s">
        <v>97</v>
      </c>
      <c r="P120" s="153">
        <f>VLOOKUP(O120,Carburant!$A$1:$B$9,2,FALSE)</f>
        <v>0</v>
      </c>
      <c r="Q120" s="46"/>
      <c r="R120" s="48"/>
      <c r="S120" s="48"/>
      <c r="T120" s="159">
        <f t="shared" si="7"/>
        <v>0</v>
      </c>
      <c r="U120" s="160">
        <f t="shared" si="29"/>
        <v>0</v>
      </c>
      <c r="V120" s="161" t="str">
        <f t="shared" si="23"/>
        <v xml:space="preserve"> </v>
      </c>
      <c r="W120" s="162" t="str">
        <f t="shared" si="24"/>
        <v xml:space="preserve">  </v>
      </c>
      <c r="X120" s="88"/>
      <c r="Y120" s="88"/>
      <c r="Z120" s="88"/>
      <c r="AA120" s="88"/>
      <c r="AB120" s="88"/>
      <c r="AC120" s="88"/>
      <c r="AD120" s="88"/>
      <c r="AE120" s="93"/>
      <c r="AF120" s="93"/>
      <c r="AH120" s="121"/>
      <c r="AI120" s="121"/>
      <c r="AJ120" s="121"/>
      <c r="AK120" s="121"/>
      <c r="AL120" s="121"/>
      <c r="AM120" s="121"/>
      <c r="AN120" s="121"/>
      <c r="AO120" s="93"/>
      <c r="AP120" s="93"/>
      <c r="AQ120" s="93"/>
      <c r="AR120" s="93"/>
      <c r="AS120" s="93"/>
      <c r="AT120" s="115"/>
      <c r="AU120" s="115"/>
      <c r="AV120" s="115"/>
      <c r="AW120" s="115"/>
      <c r="AX120" s="115"/>
      <c r="AY120" s="115"/>
      <c r="AZ120" s="115"/>
      <c r="BA120" s="115"/>
    </row>
    <row r="121" spans="1:53" s="7" customFormat="1" ht="21.95" customHeight="1" x14ac:dyDescent="0.2">
      <c r="A121" s="2"/>
      <c r="B121" s="30">
        <v>109</v>
      </c>
      <c r="C121" s="189"/>
      <c r="D121" s="190"/>
      <c r="E121" s="22"/>
      <c r="F121" s="147">
        <f t="shared" si="28"/>
        <v>0</v>
      </c>
      <c r="G121" s="44"/>
      <c r="H121" s="186">
        <f t="shared" si="27"/>
        <v>0</v>
      </c>
      <c r="I121" s="187"/>
      <c r="J121" s="124"/>
      <c r="K121" s="125"/>
      <c r="L121" s="185"/>
      <c r="M121" s="185"/>
      <c r="N121" s="150" t="b">
        <f t="shared" si="22"/>
        <v>0</v>
      </c>
      <c r="O121" s="141" t="s">
        <v>97</v>
      </c>
      <c r="P121" s="153">
        <f>VLOOKUP(O121,Carburant!$A$1:$B$9,2,FALSE)</f>
        <v>0</v>
      </c>
      <c r="Q121" s="46"/>
      <c r="R121" s="48"/>
      <c r="S121" s="48"/>
      <c r="T121" s="159">
        <f t="shared" si="7"/>
        <v>0</v>
      </c>
      <c r="U121" s="160">
        <f t="shared" si="29"/>
        <v>0</v>
      </c>
      <c r="V121" s="161" t="str">
        <f t="shared" si="23"/>
        <v xml:space="preserve"> </v>
      </c>
      <c r="W121" s="162" t="str">
        <f t="shared" si="24"/>
        <v xml:space="preserve">  </v>
      </c>
      <c r="X121" s="88"/>
      <c r="Y121" s="88"/>
      <c r="Z121" s="88"/>
      <c r="AA121" s="88"/>
      <c r="AB121" s="88"/>
      <c r="AC121" s="88"/>
      <c r="AD121" s="88"/>
      <c r="AE121" s="93"/>
      <c r="AF121" s="93"/>
      <c r="AH121" s="121"/>
      <c r="AI121" s="121"/>
      <c r="AJ121" s="121"/>
      <c r="AK121" s="121"/>
      <c r="AL121" s="121"/>
      <c r="AM121" s="121"/>
      <c r="AN121" s="121"/>
      <c r="AO121" s="93"/>
      <c r="AP121" s="93"/>
      <c r="AQ121" s="93"/>
      <c r="AR121" s="93"/>
      <c r="AS121" s="93"/>
      <c r="AT121" s="115"/>
      <c r="AU121" s="115"/>
      <c r="AV121" s="115"/>
      <c r="AW121" s="115"/>
      <c r="AX121" s="115"/>
      <c r="AY121" s="115"/>
      <c r="AZ121" s="115"/>
      <c r="BA121" s="115"/>
    </row>
    <row r="122" spans="1:53" s="7" customFormat="1" ht="21.95" customHeight="1" x14ac:dyDescent="0.2">
      <c r="A122" s="2"/>
      <c r="B122" s="30">
        <v>110</v>
      </c>
      <c r="C122" s="189"/>
      <c r="D122" s="190"/>
      <c r="E122" s="22"/>
      <c r="F122" s="147">
        <f t="shared" si="28"/>
        <v>0</v>
      </c>
      <c r="G122" s="44"/>
      <c r="H122" s="186">
        <f t="shared" si="27"/>
        <v>0</v>
      </c>
      <c r="I122" s="187"/>
      <c r="J122" s="124"/>
      <c r="K122" s="125"/>
      <c r="L122" s="185"/>
      <c r="M122" s="185"/>
      <c r="N122" s="150" t="b">
        <f t="shared" si="22"/>
        <v>0</v>
      </c>
      <c r="O122" s="141" t="s">
        <v>97</v>
      </c>
      <c r="P122" s="153">
        <f>VLOOKUP(O122,Carburant!$A$1:$B$9,2,FALSE)</f>
        <v>0</v>
      </c>
      <c r="Q122" s="46"/>
      <c r="R122" s="48"/>
      <c r="S122" s="48"/>
      <c r="T122" s="159">
        <f t="shared" si="7"/>
        <v>0</v>
      </c>
      <c r="U122" s="160">
        <f t="shared" si="29"/>
        <v>0</v>
      </c>
      <c r="V122" s="161" t="str">
        <f t="shared" si="23"/>
        <v xml:space="preserve"> </v>
      </c>
      <c r="W122" s="162" t="str">
        <f t="shared" si="24"/>
        <v xml:space="preserve">  </v>
      </c>
      <c r="X122" s="88"/>
      <c r="Y122" s="88"/>
      <c r="Z122" s="88"/>
      <c r="AA122" s="88"/>
      <c r="AB122" s="88"/>
      <c r="AC122" s="88"/>
      <c r="AD122" s="88"/>
      <c r="AE122" s="93"/>
      <c r="AF122" s="93"/>
      <c r="AH122" s="121"/>
      <c r="AI122" s="121"/>
      <c r="AJ122" s="121"/>
      <c r="AK122" s="121"/>
      <c r="AL122" s="121"/>
      <c r="AM122" s="121"/>
      <c r="AN122" s="121"/>
      <c r="AO122" s="93"/>
      <c r="AP122" s="93"/>
      <c r="AQ122" s="93"/>
      <c r="AR122" s="93"/>
      <c r="AS122" s="93"/>
      <c r="AT122" s="115"/>
      <c r="AU122" s="115"/>
      <c r="AV122" s="115"/>
      <c r="AW122" s="115"/>
      <c r="AX122" s="115"/>
      <c r="AY122" s="115"/>
      <c r="AZ122" s="115"/>
      <c r="BA122" s="115"/>
    </row>
    <row r="123" spans="1:53" s="7" customFormat="1" ht="21.95" customHeight="1" x14ac:dyDescent="0.2">
      <c r="A123" s="2"/>
      <c r="B123" s="22">
        <v>111</v>
      </c>
      <c r="C123" s="189"/>
      <c r="D123" s="190"/>
      <c r="E123" s="22"/>
      <c r="F123" s="147">
        <f t="shared" si="28"/>
        <v>0</v>
      </c>
      <c r="G123" s="44"/>
      <c r="H123" s="186">
        <f t="shared" si="27"/>
        <v>0</v>
      </c>
      <c r="I123" s="187"/>
      <c r="J123" s="124"/>
      <c r="K123" s="125"/>
      <c r="L123" s="185"/>
      <c r="M123" s="185"/>
      <c r="N123" s="150" t="b">
        <f t="shared" si="22"/>
        <v>0</v>
      </c>
      <c r="O123" s="141" t="s">
        <v>97</v>
      </c>
      <c r="P123" s="153">
        <f>VLOOKUP(O123,Carburant!$A$1:$B$9,2,FALSE)</f>
        <v>0</v>
      </c>
      <c r="Q123" s="46"/>
      <c r="R123" s="48"/>
      <c r="S123" s="48"/>
      <c r="T123" s="159">
        <f t="shared" si="7"/>
        <v>0</v>
      </c>
      <c r="U123" s="160">
        <f t="shared" si="29"/>
        <v>0</v>
      </c>
      <c r="V123" s="161" t="str">
        <f t="shared" si="23"/>
        <v xml:space="preserve"> </v>
      </c>
      <c r="W123" s="162" t="str">
        <f t="shared" si="24"/>
        <v xml:space="preserve">  </v>
      </c>
      <c r="X123" s="88"/>
      <c r="Y123" s="88"/>
      <c r="Z123" s="88"/>
      <c r="AA123" s="88"/>
      <c r="AB123" s="88"/>
      <c r="AC123" s="88"/>
      <c r="AD123" s="88"/>
      <c r="AE123" s="93"/>
      <c r="AF123" s="93"/>
      <c r="AH123" s="121"/>
      <c r="AI123" s="121"/>
      <c r="AJ123" s="121"/>
      <c r="AK123" s="121"/>
      <c r="AL123" s="121"/>
      <c r="AM123" s="121"/>
      <c r="AN123" s="121"/>
      <c r="AO123" s="93"/>
      <c r="AP123" s="93"/>
      <c r="AQ123" s="93"/>
      <c r="AR123" s="93"/>
      <c r="AS123" s="93"/>
      <c r="AT123" s="115"/>
      <c r="AU123" s="115"/>
      <c r="AV123" s="115"/>
      <c r="AW123" s="115"/>
      <c r="AX123" s="115"/>
      <c r="AY123" s="115"/>
      <c r="AZ123" s="115"/>
      <c r="BA123" s="115"/>
    </row>
    <row r="124" spans="1:53" s="7" customFormat="1" ht="21.95" customHeight="1" x14ac:dyDescent="0.2">
      <c r="A124" s="2"/>
      <c r="B124" s="22">
        <v>112</v>
      </c>
      <c r="C124" s="189"/>
      <c r="D124" s="190"/>
      <c r="E124" s="22"/>
      <c r="F124" s="147">
        <f t="shared" si="28"/>
        <v>0</v>
      </c>
      <c r="G124" s="44"/>
      <c r="H124" s="186">
        <f t="shared" si="27"/>
        <v>0</v>
      </c>
      <c r="I124" s="187"/>
      <c r="J124" s="124"/>
      <c r="K124" s="125"/>
      <c r="L124" s="185"/>
      <c r="M124" s="185"/>
      <c r="N124" s="150" t="b">
        <f t="shared" si="22"/>
        <v>0</v>
      </c>
      <c r="O124" s="141" t="s">
        <v>97</v>
      </c>
      <c r="P124" s="153">
        <f>VLOOKUP(O124,Carburant!$A$1:$B$9,2,FALSE)</f>
        <v>0</v>
      </c>
      <c r="Q124" s="46"/>
      <c r="R124" s="48"/>
      <c r="S124" s="48"/>
      <c r="T124" s="159">
        <f t="shared" si="7"/>
        <v>0</v>
      </c>
      <c r="U124" s="160">
        <f t="shared" si="29"/>
        <v>0</v>
      </c>
      <c r="V124" s="161" t="str">
        <f t="shared" si="23"/>
        <v xml:space="preserve"> </v>
      </c>
      <c r="W124" s="162" t="str">
        <f t="shared" si="24"/>
        <v xml:space="preserve">  </v>
      </c>
      <c r="X124" s="88"/>
      <c r="Y124" s="88"/>
      <c r="Z124" s="88"/>
      <c r="AA124" s="88"/>
      <c r="AB124" s="88"/>
      <c r="AC124" s="88"/>
      <c r="AD124" s="88"/>
      <c r="AE124" s="93"/>
      <c r="AF124" s="93"/>
      <c r="AH124" s="121"/>
      <c r="AI124" s="121"/>
      <c r="AJ124" s="121"/>
      <c r="AK124" s="121"/>
      <c r="AL124" s="121"/>
      <c r="AM124" s="121"/>
      <c r="AN124" s="121"/>
      <c r="AO124" s="93"/>
      <c r="AP124" s="93"/>
      <c r="AQ124" s="93"/>
      <c r="AR124" s="93"/>
      <c r="AS124" s="93"/>
      <c r="AT124" s="115"/>
      <c r="AU124" s="115"/>
      <c r="AV124" s="115"/>
      <c r="AW124" s="115"/>
      <c r="AX124" s="115"/>
      <c r="AY124" s="115"/>
      <c r="AZ124" s="115"/>
      <c r="BA124" s="115"/>
    </row>
    <row r="125" spans="1:53" s="7" customFormat="1" ht="21.95" customHeight="1" x14ac:dyDescent="0.2">
      <c r="A125" s="2"/>
      <c r="B125" s="22">
        <v>113</v>
      </c>
      <c r="C125" s="189"/>
      <c r="D125" s="190"/>
      <c r="E125" s="22"/>
      <c r="F125" s="147">
        <f t="shared" si="28"/>
        <v>0</v>
      </c>
      <c r="G125" s="44"/>
      <c r="H125" s="186">
        <f t="shared" si="27"/>
        <v>0</v>
      </c>
      <c r="I125" s="187"/>
      <c r="J125" s="124"/>
      <c r="K125" s="125"/>
      <c r="L125" s="185"/>
      <c r="M125" s="185"/>
      <c r="N125" s="150" t="b">
        <f t="shared" si="22"/>
        <v>0</v>
      </c>
      <c r="O125" s="141" t="s">
        <v>97</v>
      </c>
      <c r="P125" s="153">
        <f>VLOOKUP(O125,Carburant!$A$1:$B$9,2,FALSE)</f>
        <v>0</v>
      </c>
      <c r="Q125" s="46"/>
      <c r="R125" s="48"/>
      <c r="S125" s="48"/>
      <c r="T125" s="159">
        <f t="shared" si="7"/>
        <v>0</v>
      </c>
      <c r="U125" s="160">
        <f t="shared" si="29"/>
        <v>0</v>
      </c>
      <c r="V125" s="161" t="str">
        <f t="shared" si="23"/>
        <v xml:space="preserve"> </v>
      </c>
      <c r="W125" s="162" t="str">
        <f t="shared" si="24"/>
        <v xml:space="preserve">  </v>
      </c>
      <c r="X125" s="88"/>
      <c r="Y125" s="88"/>
      <c r="Z125" s="88"/>
      <c r="AA125" s="88"/>
      <c r="AB125" s="88"/>
      <c r="AC125" s="88"/>
      <c r="AD125" s="88"/>
      <c r="AE125" s="93"/>
      <c r="AF125" s="93"/>
      <c r="AH125" s="121"/>
      <c r="AI125" s="121"/>
      <c r="AJ125" s="121"/>
      <c r="AK125" s="121"/>
      <c r="AL125" s="121"/>
      <c r="AM125" s="121"/>
      <c r="AN125" s="121"/>
      <c r="AO125" s="93"/>
      <c r="AP125" s="93"/>
      <c r="AQ125" s="93"/>
      <c r="AR125" s="93"/>
      <c r="AS125" s="93"/>
      <c r="AT125" s="115"/>
      <c r="AU125" s="115"/>
      <c r="AV125" s="115"/>
      <c r="AW125" s="115"/>
      <c r="AX125" s="115"/>
      <c r="AY125" s="115"/>
      <c r="AZ125" s="115"/>
      <c r="BA125" s="115"/>
    </row>
    <row r="126" spans="1:53" s="7" customFormat="1" ht="21.95" customHeight="1" x14ac:dyDescent="0.2">
      <c r="A126" s="2"/>
      <c r="B126" s="22">
        <v>114</v>
      </c>
      <c r="C126" s="189"/>
      <c r="D126" s="190"/>
      <c r="E126" s="22"/>
      <c r="F126" s="147">
        <f t="shared" si="28"/>
        <v>0</v>
      </c>
      <c r="G126" s="44"/>
      <c r="H126" s="186">
        <f t="shared" si="27"/>
        <v>0</v>
      </c>
      <c r="I126" s="187"/>
      <c r="J126" s="124"/>
      <c r="K126" s="125"/>
      <c r="L126" s="185"/>
      <c r="M126" s="185"/>
      <c r="N126" s="150" t="b">
        <f t="shared" si="22"/>
        <v>0</v>
      </c>
      <c r="O126" s="141" t="s">
        <v>97</v>
      </c>
      <c r="P126" s="153">
        <f>VLOOKUP(O126,Carburant!$A$1:$B$9,2,FALSE)</f>
        <v>0</v>
      </c>
      <c r="Q126" s="46"/>
      <c r="R126" s="48"/>
      <c r="S126" s="48"/>
      <c r="T126" s="159">
        <f t="shared" si="7"/>
        <v>0</v>
      </c>
      <c r="U126" s="160">
        <f t="shared" si="29"/>
        <v>0</v>
      </c>
      <c r="V126" s="161" t="str">
        <f t="shared" si="23"/>
        <v xml:space="preserve"> </v>
      </c>
      <c r="W126" s="162" t="str">
        <f t="shared" si="24"/>
        <v xml:space="preserve">  </v>
      </c>
      <c r="X126" s="88"/>
      <c r="Y126" s="88"/>
      <c r="Z126" s="88"/>
      <c r="AA126" s="88"/>
      <c r="AB126" s="88"/>
      <c r="AC126" s="88"/>
      <c r="AD126" s="88"/>
      <c r="AE126" s="93"/>
      <c r="AF126" s="93"/>
      <c r="AH126" s="121"/>
      <c r="AI126" s="121"/>
      <c r="AJ126" s="121"/>
      <c r="AK126" s="121"/>
      <c r="AL126" s="121"/>
      <c r="AM126" s="121"/>
      <c r="AN126" s="121"/>
      <c r="AO126" s="93"/>
      <c r="AP126" s="93"/>
      <c r="AQ126" s="93"/>
      <c r="AR126" s="93"/>
      <c r="AS126" s="93"/>
      <c r="AT126" s="115"/>
      <c r="AU126" s="115"/>
      <c r="AV126" s="115"/>
      <c r="AW126" s="115"/>
      <c r="AX126" s="115"/>
      <c r="AY126" s="115"/>
      <c r="AZ126" s="115"/>
      <c r="BA126" s="115"/>
    </row>
    <row r="127" spans="1:53" s="7" customFormat="1" ht="21.95" customHeight="1" x14ac:dyDescent="0.2">
      <c r="A127" s="2"/>
      <c r="B127" s="22">
        <v>115</v>
      </c>
      <c r="C127" s="189"/>
      <c r="D127" s="190"/>
      <c r="E127" s="22"/>
      <c r="F127" s="147">
        <f t="shared" si="28"/>
        <v>0</v>
      </c>
      <c r="G127" s="44"/>
      <c r="H127" s="186">
        <f t="shared" si="27"/>
        <v>0</v>
      </c>
      <c r="I127" s="187"/>
      <c r="J127" s="124"/>
      <c r="K127" s="125"/>
      <c r="L127" s="185"/>
      <c r="M127" s="185"/>
      <c r="N127" s="150" t="b">
        <f t="shared" si="22"/>
        <v>0</v>
      </c>
      <c r="O127" s="141" t="s">
        <v>97</v>
      </c>
      <c r="P127" s="153">
        <f>VLOOKUP(O127,Carburant!$A$1:$B$9,2,FALSE)</f>
        <v>0</v>
      </c>
      <c r="Q127" s="46"/>
      <c r="R127" s="48"/>
      <c r="S127" s="48"/>
      <c r="T127" s="159">
        <f t="shared" si="7"/>
        <v>0</v>
      </c>
      <c r="U127" s="160">
        <f t="shared" si="29"/>
        <v>0</v>
      </c>
      <c r="V127" s="161" t="str">
        <f t="shared" si="23"/>
        <v xml:space="preserve"> </v>
      </c>
      <c r="W127" s="162" t="str">
        <f t="shared" si="24"/>
        <v xml:space="preserve">  </v>
      </c>
      <c r="X127" s="88"/>
      <c r="Y127" s="88"/>
      <c r="Z127" s="88"/>
      <c r="AA127" s="88"/>
      <c r="AB127" s="88"/>
      <c r="AC127" s="88"/>
      <c r="AD127" s="88"/>
      <c r="AE127" s="93"/>
      <c r="AF127" s="93"/>
      <c r="AH127" s="121"/>
      <c r="AI127" s="121"/>
      <c r="AJ127" s="121"/>
      <c r="AK127" s="121"/>
      <c r="AL127" s="121"/>
      <c r="AM127" s="121"/>
      <c r="AN127" s="121"/>
      <c r="AO127" s="93"/>
      <c r="AP127" s="93"/>
      <c r="AQ127" s="93"/>
      <c r="AR127" s="93"/>
      <c r="AS127" s="93"/>
      <c r="AT127" s="115"/>
      <c r="AU127" s="115"/>
      <c r="AV127" s="115"/>
      <c r="AW127" s="115"/>
      <c r="AX127" s="115"/>
      <c r="AY127" s="115"/>
      <c r="AZ127" s="115"/>
      <c r="BA127" s="115"/>
    </row>
    <row r="128" spans="1:53" s="7" customFormat="1" ht="21.95" customHeight="1" x14ac:dyDescent="0.2">
      <c r="A128" s="2"/>
      <c r="B128" s="22">
        <v>116</v>
      </c>
      <c r="C128" s="189"/>
      <c r="D128" s="190"/>
      <c r="E128" s="22"/>
      <c r="F128" s="147">
        <f t="shared" si="28"/>
        <v>0</v>
      </c>
      <c r="G128" s="44"/>
      <c r="H128" s="186">
        <f t="shared" si="27"/>
        <v>0</v>
      </c>
      <c r="I128" s="187"/>
      <c r="J128" s="124"/>
      <c r="K128" s="125"/>
      <c r="L128" s="185"/>
      <c r="M128" s="185"/>
      <c r="N128" s="150" t="b">
        <f t="shared" si="22"/>
        <v>0</v>
      </c>
      <c r="O128" s="141" t="s">
        <v>97</v>
      </c>
      <c r="P128" s="153">
        <f>VLOOKUP(O128,Carburant!$A$1:$B$9,2,FALSE)</f>
        <v>0</v>
      </c>
      <c r="Q128" s="46"/>
      <c r="R128" s="48"/>
      <c r="S128" s="48"/>
      <c r="T128" s="159">
        <f t="shared" si="7"/>
        <v>0</v>
      </c>
      <c r="U128" s="160">
        <f t="shared" si="29"/>
        <v>0</v>
      </c>
      <c r="V128" s="161" t="str">
        <f t="shared" si="23"/>
        <v xml:space="preserve"> </v>
      </c>
      <c r="W128" s="162" t="str">
        <f t="shared" si="24"/>
        <v xml:space="preserve">  </v>
      </c>
      <c r="X128" s="88"/>
      <c r="Y128" s="88"/>
      <c r="Z128" s="88"/>
      <c r="AA128" s="88"/>
      <c r="AB128" s="88"/>
      <c r="AC128" s="88"/>
      <c r="AD128" s="88"/>
      <c r="AE128" s="93"/>
      <c r="AF128" s="93"/>
      <c r="AH128" s="121"/>
      <c r="AI128" s="121"/>
      <c r="AJ128" s="121"/>
      <c r="AK128" s="121"/>
      <c r="AL128" s="121"/>
      <c r="AM128" s="121"/>
      <c r="AN128" s="121"/>
      <c r="AO128" s="93"/>
      <c r="AP128" s="93"/>
      <c r="AQ128" s="93"/>
      <c r="AR128" s="93"/>
      <c r="AS128" s="93"/>
      <c r="AT128" s="115"/>
      <c r="AU128" s="115"/>
      <c r="AV128" s="115"/>
      <c r="AW128" s="115"/>
      <c r="AX128" s="115"/>
      <c r="AY128" s="115"/>
      <c r="AZ128" s="115"/>
      <c r="BA128" s="115"/>
    </row>
    <row r="129" spans="1:53" s="7" customFormat="1" ht="21.95" customHeight="1" x14ac:dyDescent="0.2">
      <c r="A129" s="2"/>
      <c r="B129" s="22">
        <v>117</v>
      </c>
      <c r="C129" s="189"/>
      <c r="D129" s="190"/>
      <c r="E129" s="22"/>
      <c r="F129" s="147">
        <f t="shared" si="28"/>
        <v>0</v>
      </c>
      <c r="G129" s="44"/>
      <c r="H129" s="186">
        <f t="shared" si="27"/>
        <v>0</v>
      </c>
      <c r="I129" s="187"/>
      <c r="J129" s="124"/>
      <c r="K129" s="125"/>
      <c r="L129" s="185"/>
      <c r="M129" s="185"/>
      <c r="N129" s="150" t="b">
        <f t="shared" si="22"/>
        <v>0</v>
      </c>
      <c r="O129" s="141" t="s">
        <v>97</v>
      </c>
      <c r="P129" s="153">
        <f>VLOOKUP(O129,Carburant!$A$1:$B$9,2,FALSE)</f>
        <v>0</v>
      </c>
      <c r="Q129" s="46"/>
      <c r="R129" s="48"/>
      <c r="S129" s="48"/>
      <c r="T129" s="159">
        <f t="shared" si="7"/>
        <v>0</v>
      </c>
      <c r="U129" s="160">
        <f t="shared" si="29"/>
        <v>0</v>
      </c>
      <c r="V129" s="161" t="str">
        <f t="shared" si="23"/>
        <v xml:space="preserve"> </v>
      </c>
      <c r="W129" s="162" t="str">
        <f t="shared" si="24"/>
        <v xml:space="preserve">  </v>
      </c>
      <c r="X129" s="88"/>
      <c r="Y129" s="88"/>
      <c r="Z129" s="88"/>
      <c r="AA129" s="88"/>
      <c r="AB129" s="88"/>
      <c r="AC129" s="88"/>
      <c r="AD129" s="88"/>
      <c r="AE129" s="93"/>
      <c r="AF129" s="93"/>
      <c r="AH129" s="121"/>
      <c r="AI129" s="121"/>
      <c r="AJ129" s="121"/>
      <c r="AK129" s="121"/>
      <c r="AL129" s="121"/>
      <c r="AM129" s="121"/>
      <c r="AN129" s="121"/>
      <c r="AO129" s="93"/>
      <c r="AP129" s="93"/>
      <c r="AQ129" s="93"/>
      <c r="AR129" s="93"/>
      <c r="AS129" s="93"/>
      <c r="AT129" s="115"/>
      <c r="AU129" s="115"/>
      <c r="AV129" s="115"/>
      <c r="AW129" s="115"/>
      <c r="AX129" s="115"/>
      <c r="AY129" s="115"/>
      <c r="AZ129" s="115"/>
      <c r="BA129" s="115"/>
    </row>
    <row r="130" spans="1:53" s="7" customFormat="1" ht="21.95" customHeight="1" x14ac:dyDescent="0.2">
      <c r="A130" s="2"/>
      <c r="B130" s="22">
        <v>118</v>
      </c>
      <c r="C130" s="189"/>
      <c r="D130" s="190"/>
      <c r="E130" s="22"/>
      <c r="F130" s="147">
        <f t="shared" si="28"/>
        <v>0</v>
      </c>
      <c r="G130" s="44"/>
      <c r="H130" s="186">
        <f t="shared" si="27"/>
        <v>0</v>
      </c>
      <c r="I130" s="187"/>
      <c r="J130" s="124"/>
      <c r="K130" s="125"/>
      <c r="L130" s="185"/>
      <c r="M130" s="185"/>
      <c r="N130" s="150" t="b">
        <f t="shared" si="22"/>
        <v>0</v>
      </c>
      <c r="O130" s="141" t="s">
        <v>97</v>
      </c>
      <c r="P130" s="153">
        <f>VLOOKUP(O130,Carburant!$A$1:$B$9,2,FALSE)</f>
        <v>0</v>
      </c>
      <c r="Q130" s="46"/>
      <c r="R130" s="48"/>
      <c r="S130" s="48"/>
      <c r="T130" s="159">
        <f t="shared" si="7"/>
        <v>0</v>
      </c>
      <c r="U130" s="160">
        <f t="shared" si="29"/>
        <v>0</v>
      </c>
      <c r="V130" s="161" t="str">
        <f t="shared" si="23"/>
        <v xml:space="preserve"> </v>
      </c>
      <c r="W130" s="162" t="str">
        <f t="shared" si="24"/>
        <v xml:space="preserve">  </v>
      </c>
      <c r="X130" s="88"/>
      <c r="Y130" s="88"/>
      <c r="Z130" s="88"/>
      <c r="AA130" s="88"/>
      <c r="AB130" s="88"/>
      <c r="AC130" s="88"/>
      <c r="AD130" s="88"/>
      <c r="AE130" s="93"/>
      <c r="AF130" s="93"/>
      <c r="AH130" s="121"/>
      <c r="AI130" s="121"/>
      <c r="AJ130" s="121"/>
      <c r="AK130" s="121"/>
      <c r="AL130" s="121"/>
      <c r="AM130" s="121"/>
      <c r="AN130" s="121"/>
      <c r="AO130" s="93"/>
      <c r="AP130" s="93"/>
      <c r="AQ130" s="93"/>
      <c r="AR130" s="93"/>
      <c r="AS130" s="93"/>
      <c r="AT130" s="115"/>
      <c r="AU130" s="115"/>
      <c r="AV130" s="115"/>
      <c r="AW130" s="115"/>
      <c r="AX130" s="115"/>
      <c r="AY130" s="115"/>
      <c r="AZ130" s="115"/>
      <c r="BA130" s="115"/>
    </row>
    <row r="131" spans="1:53" s="7" customFormat="1" ht="21.95" customHeight="1" x14ac:dyDescent="0.2">
      <c r="A131" s="2"/>
      <c r="B131" s="22">
        <v>119</v>
      </c>
      <c r="C131" s="189"/>
      <c r="D131" s="190"/>
      <c r="E131" s="22"/>
      <c r="F131" s="147">
        <f t="shared" si="28"/>
        <v>0</v>
      </c>
      <c r="G131" s="44"/>
      <c r="H131" s="186">
        <f t="shared" si="27"/>
        <v>0</v>
      </c>
      <c r="I131" s="187"/>
      <c r="J131" s="124"/>
      <c r="K131" s="125"/>
      <c r="L131" s="185"/>
      <c r="M131" s="185"/>
      <c r="N131" s="150" t="b">
        <f t="shared" si="22"/>
        <v>0</v>
      </c>
      <c r="O131" s="141" t="s">
        <v>97</v>
      </c>
      <c r="P131" s="153">
        <f>VLOOKUP(O131,Carburant!$A$1:$B$9,2,FALSE)</f>
        <v>0</v>
      </c>
      <c r="Q131" s="46"/>
      <c r="R131" s="48"/>
      <c r="S131" s="48"/>
      <c r="T131" s="159">
        <f t="shared" si="7"/>
        <v>0</v>
      </c>
      <c r="U131" s="160">
        <f t="shared" si="29"/>
        <v>0</v>
      </c>
      <c r="V131" s="161" t="str">
        <f t="shared" si="23"/>
        <v xml:space="preserve"> </v>
      </c>
      <c r="W131" s="162" t="str">
        <f t="shared" si="24"/>
        <v xml:space="preserve">  </v>
      </c>
      <c r="X131" s="88"/>
      <c r="Y131" s="88"/>
      <c r="Z131" s="88"/>
      <c r="AA131" s="88"/>
      <c r="AB131" s="88"/>
      <c r="AC131" s="88"/>
      <c r="AD131" s="88"/>
      <c r="AE131" s="93"/>
      <c r="AF131" s="93"/>
      <c r="AH131" s="121"/>
      <c r="AI131" s="121"/>
      <c r="AJ131" s="121"/>
      <c r="AK131" s="121"/>
      <c r="AL131" s="121"/>
      <c r="AM131" s="121"/>
      <c r="AN131" s="121"/>
      <c r="AO131" s="93"/>
      <c r="AP131" s="93"/>
      <c r="AQ131" s="93"/>
      <c r="AR131" s="93"/>
      <c r="AS131" s="93"/>
      <c r="AT131" s="115"/>
      <c r="AU131" s="115"/>
      <c r="AV131" s="115"/>
      <c r="AW131" s="115"/>
      <c r="AX131" s="115"/>
      <c r="AY131" s="115"/>
      <c r="AZ131" s="115"/>
      <c r="BA131" s="115"/>
    </row>
    <row r="132" spans="1:53" s="7" customFormat="1" ht="21.95" customHeight="1" x14ac:dyDescent="0.2">
      <c r="A132" s="2"/>
      <c r="B132" s="22">
        <v>120</v>
      </c>
      <c r="C132" s="189"/>
      <c r="D132" s="190"/>
      <c r="E132" s="22"/>
      <c r="F132" s="147">
        <f t="shared" si="28"/>
        <v>0</v>
      </c>
      <c r="G132" s="44"/>
      <c r="H132" s="186">
        <f t="shared" si="27"/>
        <v>0</v>
      </c>
      <c r="I132" s="187"/>
      <c r="J132" s="124"/>
      <c r="K132" s="125"/>
      <c r="L132" s="185"/>
      <c r="M132" s="185"/>
      <c r="N132" s="150" t="b">
        <f t="shared" si="22"/>
        <v>0</v>
      </c>
      <c r="O132" s="141" t="s">
        <v>97</v>
      </c>
      <c r="P132" s="153">
        <f>VLOOKUP(O132,Carburant!$A$1:$B$9,2,FALSE)</f>
        <v>0</v>
      </c>
      <c r="Q132" s="46"/>
      <c r="R132" s="48"/>
      <c r="S132" s="48"/>
      <c r="T132" s="159">
        <f t="shared" si="7"/>
        <v>0</v>
      </c>
      <c r="U132" s="160">
        <f t="shared" si="29"/>
        <v>0</v>
      </c>
      <c r="V132" s="161" t="str">
        <f t="shared" si="23"/>
        <v xml:space="preserve"> </v>
      </c>
      <c r="W132" s="162" t="str">
        <f t="shared" si="24"/>
        <v xml:space="preserve">  </v>
      </c>
      <c r="X132" s="88"/>
      <c r="Y132" s="88"/>
      <c r="Z132" s="88"/>
      <c r="AA132" s="88"/>
      <c r="AB132" s="88"/>
      <c r="AC132" s="88"/>
      <c r="AD132" s="88"/>
      <c r="AE132" s="93"/>
      <c r="AF132" s="93"/>
      <c r="AH132" s="121"/>
      <c r="AI132" s="121"/>
      <c r="AJ132" s="121"/>
      <c r="AK132" s="121"/>
      <c r="AL132" s="121"/>
      <c r="AM132" s="121"/>
      <c r="AN132" s="121"/>
      <c r="AO132" s="93"/>
      <c r="AP132" s="93"/>
      <c r="AQ132" s="93"/>
      <c r="AR132" s="93"/>
      <c r="AS132" s="93"/>
      <c r="AT132" s="115"/>
      <c r="AU132" s="115"/>
      <c r="AV132" s="115"/>
      <c r="AW132" s="115"/>
      <c r="AX132" s="115"/>
      <c r="AY132" s="115"/>
      <c r="AZ132" s="115"/>
      <c r="BA132" s="115"/>
    </row>
    <row r="133" spans="1:53" s="7" customFormat="1" ht="21.95" customHeight="1" x14ac:dyDescent="0.2">
      <c r="A133" s="2"/>
      <c r="B133" s="22">
        <v>121</v>
      </c>
      <c r="C133" s="189"/>
      <c r="D133" s="190"/>
      <c r="E133" s="22"/>
      <c r="F133" s="147">
        <f t="shared" si="28"/>
        <v>0</v>
      </c>
      <c r="G133" s="44"/>
      <c r="H133" s="186">
        <f t="shared" si="27"/>
        <v>0</v>
      </c>
      <c r="I133" s="187"/>
      <c r="J133" s="124"/>
      <c r="K133" s="125"/>
      <c r="L133" s="185"/>
      <c r="M133" s="185"/>
      <c r="N133" s="150" t="b">
        <f t="shared" si="22"/>
        <v>0</v>
      </c>
      <c r="O133" s="141" t="s">
        <v>97</v>
      </c>
      <c r="P133" s="153">
        <f>VLOOKUP(O133,Carburant!$A$1:$B$9,2,FALSE)</f>
        <v>0</v>
      </c>
      <c r="Q133" s="46"/>
      <c r="R133" s="48"/>
      <c r="S133" s="48"/>
      <c r="T133" s="159">
        <f t="shared" si="7"/>
        <v>0</v>
      </c>
      <c r="U133" s="160">
        <f t="shared" si="29"/>
        <v>0</v>
      </c>
      <c r="V133" s="161" t="str">
        <f t="shared" si="23"/>
        <v xml:space="preserve"> </v>
      </c>
      <c r="W133" s="162" t="str">
        <f t="shared" si="24"/>
        <v xml:space="preserve">  </v>
      </c>
      <c r="X133" s="88"/>
      <c r="Y133" s="88"/>
      <c r="Z133" s="88"/>
      <c r="AA133" s="88"/>
      <c r="AB133" s="88"/>
      <c r="AC133" s="88"/>
      <c r="AD133" s="88"/>
      <c r="AE133" s="93"/>
      <c r="AF133" s="93"/>
      <c r="AH133" s="121"/>
      <c r="AI133" s="121"/>
      <c r="AJ133" s="121"/>
      <c r="AK133" s="121"/>
      <c r="AL133" s="121"/>
      <c r="AM133" s="121"/>
      <c r="AN133" s="121"/>
      <c r="AO133" s="93"/>
      <c r="AP133" s="93"/>
      <c r="AQ133" s="93"/>
      <c r="AR133" s="93"/>
      <c r="AS133" s="93"/>
      <c r="AT133" s="115"/>
      <c r="AU133" s="115"/>
      <c r="AV133" s="115"/>
      <c r="AW133" s="115"/>
      <c r="AX133" s="115"/>
      <c r="AY133" s="115"/>
      <c r="AZ133" s="115"/>
      <c r="BA133" s="115"/>
    </row>
    <row r="134" spans="1:53" s="7" customFormat="1" ht="21.95" customHeight="1" x14ac:dyDescent="0.2">
      <c r="A134" s="2"/>
      <c r="B134" s="22">
        <v>122</v>
      </c>
      <c r="C134" s="189"/>
      <c r="D134" s="190"/>
      <c r="E134" s="22"/>
      <c r="F134" s="147">
        <f t="shared" si="28"/>
        <v>0</v>
      </c>
      <c r="G134" s="44"/>
      <c r="H134" s="186">
        <f t="shared" si="27"/>
        <v>0</v>
      </c>
      <c r="I134" s="187"/>
      <c r="J134" s="124"/>
      <c r="K134" s="125"/>
      <c r="L134" s="185"/>
      <c r="M134" s="185"/>
      <c r="N134" s="150" t="b">
        <f t="shared" si="22"/>
        <v>0</v>
      </c>
      <c r="O134" s="141" t="s">
        <v>97</v>
      </c>
      <c r="P134" s="153">
        <f>VLOOKUP(O134,Carburant!$A$1:$B$9,2,FALSE)</f>
        <v>0</v>
      </c>
      <c r="Q134" s="46"/>
      <c r="R134" s="48"/>
      <c r="S134" s="48"/>
      <c r="T134" s="159">
        <f t="shared" si="7"/>
        <v>0</v>
      </c>
      <c r="U134" s="160">
        <f t="shared" si="29"/>
        <v>0</v>
      </c>
      <c r="V134" s="161" t="str">
        <f t="shared" si="23"/>
        <v xml:space="preserve"> </v>
      </c>
      <c r="W134" s="162" t="str">
        <f t="shared" si="24"/>
        <v xml:space="preserve">  </v>
      </c>
      <c r="X134" s="88"/>
      <c r="Y134" s="88"/>
      <c r="Z134" s="88"/>
      <c r="AA134" s="88"/>
      <c r="AB134" s="88"/>
      <c r="AC134" s="88"/>
      <c r="AD134" s="88"/>
      <c r="AE134" s="93"/>
      <c r="AF134" s="93"/>
      <c r="AH134" s="121"/>
      <c r="AI134" s="121"/>
      <c r="AJ134" s="121"/>
      <c r="AK134" s="121"/>
      <c r="AL134" s="121"/>
      <c r="AM134" s="121"/>
      <c r="AN134" s="121"/>
      <c r="AO134" s="93"/>
      <c r="AP134" s="93"/>
      <c r="AQ134" s="93"/>
      <c r="AR134" s="93"/>
      <c r="AS134" s="93"/>
      <c r="AT134" s="115"/>
      <c r="AU134" s="115"/>
      <c r="AV134" s="115"/>
      <c r="AW134" s="115"/>
      <c r="AX134" s="115"/>
      <c r="AY134" s="115"/>
      <c r="AZ134" s="115"/>
      <c r="BA134" s="115"/>
    </row>
    <row r="135" spans="1:53" s="7" customFormat="1" ht="21.95" customHeight="1" x14ac:dyDescent="0.2">
      <c r="A135" s="2"/>
      <c r="B135" s="22">
        <v>123</v>
      </c>
      <c r="C135" s="189"/>
      <c r="D135" s="190"/>
      <c r="E135" s="22"/>
      <c r="F135" s="147">
        <f t="shared" si="28"/>
        <v>0</v>
      </c>
      <c r="G135" s="44"/>
      <c r="H135" s="186">
        <f t="shared" si="27"/>
        <v>0</v>
      </c>
      <c r="I135" s="187"/>
      <c r="J135" s="124"/>
      <c r="K135" s="125"/>
      <c r="L135" s="185"/>
      <c r="M135" s="185"/>
      <c r="N135" s="150" t="b">
        <f t="shared" si="22"/>
        <v>0</v>
      </c>
      <c r="O135" s="141" t="s">
        <v>97</v>
      </c>
      <c r="P135" s="153">
        <f>VLOOKUP(O135,Carburant!$A$1:$B$9,2,FALSE)</f>
        <v>0</v>
      </c>
      <c r="Q135" s="46"/>
      <c r="R135" s="48"/>
      <c r="S135" s="48"/>
      <c r="T135" s="159">
        <f t="shared" si="7"/>
        <v>0</v>
      </c>
      <c r="U135" s="160">
        <f t="shared" si="29"/>
        <v>0</v>
      </c>
      <c r="V135" s="161" t="str">
        <f t="shared" si="23"/>
        <v xml:space="preserve"> </v>
      </c>
      <c r="W135" s="162" t="str">
        <f t="shared" si="24"/>
        <v xml:space="preserve">  </v>
      </c>
      <c r="X135" s="88"/>
      <c r="Y135" s="88"/>
      <c r="Z135" s="88"/>
      <c r="AA135" s="88"/>
      <c r="AB135" s="88"/>
      <c r="AC135" s="88"/>
      <c r="AD135" s="88"/>
      <c r="AE135" s="93"/>
      <c r="AF135" s="93"/>
      <c r="AH135" s="121"/>
      <c r="AI135" s="121"/>
      <c r="AJ135" s="121"/>
      <c r="AK135" s="121"/>
      <c r="AL135" s="121"/>
      <c r="AM135" s="121"/>
      <c r="AN135" s="121"/>
      <c r="AO135" s="93"/>
      <c r="AP135" s="93"/>
      <c r="AQ135" s="93"/>
      <c r="AR135" s="93"/>
      <c r="AS135" s="93"/>
      <c r="AT135" s="115"/>
      <c r="AU135" s="115"/>
      <c r="AV135" s="115"/>
      <c r="AW135" s="115"/>
      <c r="AX135" s="115"/>
      <c r="AY135" s="115"/>
      <c r="AZ135" s="115"/>
      <c r="BA135" s="115"/>
    </row>
    <row r="136" spans="1:53" s="7" customFormat="1" ht="21.95" customHeight="1" x14ac:dyDescent="0.2">
      <c r="A136" s="2"/>
      <c r="B136" s="22">
        <v>124</v>
      </c>
      <c r="C136" s="189"/>
      <c r="D136" s="190"/>
      <c r="E136" s="22"/>
      <c r="F136" s="147">
        <f t="shared" si="28"/>
        <v>0</v>
      </c>
      <c r="G136" s="44"/>
      <c r="H136" s="186">
        <f t="shared" si="27"/>
        <v>0</v>
      </c>
      <c r="I136" s="187"/>
      <c r="J136" s="124"/>
      <c r="K136" s="125"/>
      <c r="L136" s="185"/>
      <c r="M136" s="185"/>
      <c r="N136" s="150" t="b">
        <f t="shared" si="22"/>
        <v>0</v>
      </c>
      <c r="O136" s="141" t="s">
        <v>97</v>
      </c>
      <c r="P136" s="153">
        <f>VLOOKUP(O136,Carburant!$A$1:$B$9,2,FALSE)</f>
        <v>0</v>
      </c>
      <c r="Q136" s="46"/>
      <c r="R136" s="48"/>
      <c r="S136" s="48"/>
      <c r="T136" s="159">
        <f t="shared" si="7"/>
        <v>0</v>
      </c>
      <c r="U136" s="160">
        <f t="shared" si="29"/>
        <v>0</v>
      </c>
      <c r="V136" s="161" t="str">
        <f t="shared" si="23"/>
        <v xml:space="preserve"> </v>
      </c>
      <c r="W136" s="162" t="str">
        <f t="shared" si="24"/>
        <v xml:space="preserve">  </v>
      </c>
      <c r="X136" s="88"/>
      <c r="Y136" s="88"/>
      <c r="Z136" s="88"/>
      <c r="AA136" s="88"/>
      <c r="AB136" s="88"/>
      <c r="AC136" s="88"/>
      <c r="AD136" s="88"/>
      <c r="AE136" s="93"/>
      <c r="AF136" s="93"/>
      <c r="AH136" s="121"/>
      <c r="AI136" s="121"/>
      <c r="AJ136" s="121"/>
      <c r="AK136" s="121"/>
      <c r="AL136" s="121"/>
      <c r="AM136" s="121"/>
      <c r="AN136" s="121"/>
      <c r="AO136" s="93"/>
      <c r="AP136" s="93"/>
      <c r="AQ136" s="93"/>
      <c r="AR136" s="93"/>
      <c r="AS136" s="93"/>
      <c r="AT136" s="115"/>
      <c r="AU136" s="115"/>
      <c r="AV136" s="115"/>
      <c r="AW136" s="115"/>
      <c r="AX136" s="115"/>
      <c r="AY136" s="115"/>
      <c r="AZ136" s="115"/>
      <c r="BA136" s="115"/>
    </row>
    <row r="137" spans="1:53" s="7" customFormat="1" ht="21.95" customHeight="1" x14ac:dyDescent="0.2">
      <c r="A137" s="2"/>
      <c r="B137" s="22">
        <v>125</v>
      </c>
      <c r="C137" s="189"/>
      <c r="D137" s="190"/>
      <c r="E137" s="22"/>
      <c r="F137" s="147">
        <f t="shared" si="28"/>
        <v>0</v>
      </c>
      <c r="G137" s="44"/>
      <c r="H137" s="186">
        <f t="shared" si="27"/>
        <v>0</v>
      </c>
      <c r="I137" s="187"/>
      <c r="J137" s="124"/>
      <c r="K137" s="125"/>
      <c r="L137" s="185"/>
      <c r="M137" s="185"/>
      <c r="N137" s="150" t="b">
        <f t="shared" si="22"/>
        <v>0</v>
      </c>
      <c r="O137" s="141" t="s">
        <v>97</v>
      </c>
      <c r="P137" s="153">
        <f>VLOOKUP(O137,Carburant!$A$1:$B$9,2,FALSE)</f>
        <v>0</v>
      </c>
      <c r="Q137" s="46"/>
      <c r="R137" s="48"/>
      <c r="S137" s="48"/>
      <c r="T137" s="159">
        <f t="shared" si="7"/>
        <v>0</v>
      </c>
      <c r="U137" s="160">
        <f t="shared" si="29"/>
        <v>0</v>
      </c>
      <c r="V137" s="161" t="str">
        <f t="shared" si="23"/>
        <v xml:space="preserve"> </v>
      </c>
      <c r="W137" s="162" t="str">
        <f t="shared" si="24"/>
        <v xml:space="preserve">  </v>
      </c>
      <c r="X137" s="88"/>
      <c r="Y137" s="88"/>
      <c r="Z137" s="88"/>
      <c r="AA137" s="88"/>
      <c r="AB137" s="88"/>
      <c r="AC137" s="88"/>
      <c r="AD137" s="88"/>
      <c r="AE137" s="93"/>
      <c r="AF137" s="93"/>
      <c r="AH137" s="121"/>
      <c r="AI137" s="121"/>
      <c r="AJ137" s="121"/>
      <c r="AK137" s="121"/>
      <c r="AL137" s="121"/>
      <c r="AM137" s="121"/>
      <c r="AN137" s="121"/>
      <c r="AO137" s="93"/>
      <c r="AP137" s="93"/>
      <c r="AQ137" s="93"/>
      <c r="AR137" s="93"/>
      <c r="AS137" s="93"/>
      <c r="AT137" s="115"/>
      <c r="AU137" s="115"/>
      <c r="AV137" s="115"/>
      <c r="AW137" s="115"/>
      <c r="AX137" s="115"/>
      <c r="AY137" s="115"/>
      <c r="AZ137" s="115"/>
      <c r="BA137" s="115"/>
    </row>
    <row r="138" spans="1:53" s="7" customFormat="1" ht="21.95" customHeight="1" x14ac:dyDescent="0.2">
      <c r="A138" s="2"/>
      <c r="B138" s="22">
        <v>126</v>
      </c>
      <c r="C138" s="189"/>
      <c r="D138" s="190"/>
      <c r="E138" s="22"/>
      <c r="F138" s="147">
        <f t="shared" si="28"/>
        <v>0</v>
      </c>
      <c r="G138" s="44"/>
      <c r="H138" s="186">
        <f t="shared" si="27"/>
        <v>0</v>
      </c>
      <c r="I138" s="187"/>
      <c r="J138" s="124"/>
      <c r="K138" s="125"/>
      <c r="L138" s="185"/>
      <c r="M138" s="185"/>
      <c r="N138" s="150" t="b">
        <f t="shared" si="22"/>
        <v>0</v>
      </c>
      <c r="O138" s="141" t="s">
        <v>97</v>
      </c>
      <c r="P138" s="153">
        <f>VLOOKUP(O138,Carburant!$A$1:$B$9,2,FALSE)</f>
        <v>0</v>
      </c>
      <c r="Q138" s="46"/>
      <c r="R138" s="48"/>
      <c r="S138" s="48"/>
      <c r="T138" s="159">
        <f t="shared" si="7"/>
        <v>0</v>
      </c>
      <c r="U138" s="160">
        <f t="shared" si="29"/>
        <v>0</v>
      </c>
      <c r="V138" s="161" t="str">
        <f t="shared" si="23"/>
        <v xml:space="preserve"> </v>
      </c>
      <c r="W138" s="162" t="str">
        <f t="shared" si="24"/>
        <v xml:space="preserve">  </v>
      </c>
      <c r="X138" s="88"/>
      <c r="Y138" s="88"/>
      <c r="Z138" s="88"/>
      <c r="AA138" s="88"/>
      <c r="AB138" s="88"/>
      <c r="AC138" s="88"/>
      <c r="AD138" s="88"/>
      <c r="AE138" s="93"/>
      <c r="AF138" s="93"/>
      <c r="AH138" s="121"/>
      <c r="AI138" s="121"/>
      <c r="AJ138" s="121"/>
      <c r="AK138" s="121"/>
      <c r="AL138" s="121"/>
      <c r="AM138" s="121"/>
      <c r="AN138" s="121"/>
      <c r="AO138" s="93"/>
      <c r="AP138" s="93"/>
      <c r="AQ138" s="93"/>
      <c r="AR138" s="93"/>
      <c r="AS138" s="93"/>
      <c r="AT138" s="115"/>
      <c r="AU138" s="115"/>
      <c r="AV138" s="115"/>
      <c r="AW138" s="115"/>
      <c r="AX138" s="115"/>
      <c r="AY138" s="115"/>
      <c r="AZ138" s="115"/>
      <c r="BA138" s="115"/>
    </row>
    <row r="139" spans="1:53" s="7" customFormat="1" ht="21.95" customHeight="1" x14ac:dyDescent="0.2">
      <c r="A139" s="2"/>
      <c r="B139" s="30">
        <v>127</v>
      </c>
      <c r="C139" s="189"/>
      <c r="D139" s="190"/>
      <c r="E139" s="22"/>
      <c r="F139" s="147">
        <f t="shared" si="28"/>
        <v>0</v>
      </c>
      <c r="G139" s="44"/>
      <c r="H139" s="186">
        <f t="shared" si="27"/>
        <v>0</v>
      </c>
      <c r="I139" s="187"/>
      <c r="J139" s="124"/>
      <c r="K139" s="125"/>
      <c r="L139" s="185"/>
      <c r="M139" s="185"/>
      <c r="N139" s="150" t="b">
        <f t="shared" si="22"/>
        <v>0</v>
      </c>
      <c r="O139" s="141" t="s">
        <v>97</v>
      </c>
      <c r="P139" s="153">
        <f>VLOOKUP(O139,Carburant!$A$1:$B$9,2,FALSE)</f>
        <v>0</v>
      </c>
      <c r="Q139" s="46"/>
      <c r="R139" s="48"/>
      <c r="S139" s="48"/>
      <c r="T139" s="159">
        <f t="shared" si="7"/>
        <v>0</v>
      </c>
      <c r="U139" s="160">
        <f t="shared" si="29"/>
        <v>0</v>
      </c>
      <c r="V139" s="161" t="str">
        <f t="shared" si="23"/>
        <v xml:space="preserve"> </v>
      </c>
      <c r="W139" s="162" t="str">
        <f t="shared" si="24"/>
        <v xml:space="preserve">  </v>
      </c>
      <c r="X139" s="88"/>
      <c r="Y139" s="88"/>
      <c r="Z139" s="88"/>
      <c r="AA139" s="88"/>
      <c r="AB139" s="88"/>
      <c r="AC139" s="88"/>
      <c r="AD139" s="88"/>
      <c r="AE139" s="93"/>
      <c r="AF139" s="93"/>
      <c r="AH139" s="121"/>
      <c r="AI139" s="121"/>
      <c r="AJ139" s="121"/>
      <c r="AK139" s="121"/>
      <c r="AL139" s="121"/>
      <c r="AM139" s="121"/>
      <c r="AN139" s="121"/>
      <c r="AO139" s="93"/>
      <c r="AP139" s="93"/>
      <c r="AQ139" s="93"/>
      <c r="AR139" s="93"/>
      <c r="AS139" s="93"/>
      <c r="AT139" s="115"/>
      <c r="AU139" s="115"/>
      <c r="AV139" s="115"/>
      <c r="AW139" s="115"/>
      <c r="AX139" s="115"/>
      <c r="AY139" s="115"/>
      <c r="AZ139" s="115"/>
      <c r="BA139" s="115"/>
    </row>
    <row r="140" spans="1:53" s="7" customFormat="1" ht="21.95" customHeight="1" x14ac:dyDescent="0.2">
      <c r="A140" s="2"/>
      <c r="B140" s="30">
        <v>128</v>
      </c>
      <c r="C140" s="189"/>
      <c r="D140" s="190"/>
      <c r="E140" s="22"/>
      <c r="F140" s="147">
        <f t="shared" si="28"/>
        <v>0</v>
      </c>
      <c r="G140" s="44"/>
      <c r="H140" s="186">
        <f t="shared" ref="H140:H144" si="30">L139</f>
        <v>0</v>
      </c>
      <c r="I140" s="187"/>
      <c r="J140" s="124"/>
      <c r="K140" s="125"/>
      <c r="L140" s="185"/>
      <c r="M140" s="185"/>
      <c r="N140" s="150" t="b">
        <f t="shared" si="22"/>
        <v>0</v>
      </c>
      <c r="O140" s="141" t="s">
        <v>97</v>
      </c>
      <c r="P140" s="153">
        <f>VLOOKUP(O140,Carburant!$A$1:$B$9,2,FALSE)</f>
        <v>0</v>
      </c>
      <c r="Q140" s="46"/>
      <c r="R140" s="48"/>
      <c r="S140" s="48"/>
      <c r="T140" s="159">
        <f t="shared" si="7"/>
        <v>0</v>
      </c>
      <c r="U140" s="160">
        <f t="shared" si="29"/>
        <v>0</v>
      </c>
      <c r="V140" s="161" t="str">
        <f t="shared" si="23"/>
        <v xml:space="preserve"> </v>
      </c>
      <c r="W140" s="162" t="str">
        <f t="shared" si="24"/>
        <v xml:space="preserve">  </v>
      </c>
      <c r="X140" s="88"/>
      <c r="Y140" s="88"/>
      <c r="Z140" s="88"/>
      <c r="AA140" s="88"/>
      <c r="AB140" s="88"/>
      <c r="AC140" s="88"/>
      <c r="AD140" s="88"/>
      <c r="AE140" s="93"/>
      <c r="AF140" s="93"/>
      <c r="AH140" s="121"/>
      <c r="AI140" s="121"/>
      <c r="AJ140" s="121"/>
      <c r="AK140" s="121"/>
      <c r="AL140" s="121"/>
      <c r="AM140" s="121"/>
      <c r="AN140" s="121"/>
      <c r="AO140" s="93"/>
      <c r="AP140" s="93"/>
      <c r="AQ140" s="93"/>
      <c r="AR140" s="93"/>
      <c r="AS140" s="93"/>
      <c r="AT140" s="115"/>
      <c r="AU140" s="115"/>
      <c r="AV140" s="115"/>
      <c r="AW140" s="115"/>
      <c r="AX140" s="115"/>
      <c r="AY140" s="115"/>
      <c r="AZ140" s="115"/>
      <c r="BA140" s="115"/>
    </row>
    <row r="141" spans="1:53" s="7" customFormat="1" ht="21.95" customHeight="1" x14ac:dyDescent="0.2">
      <c r="A141" s="2"/>
      <c r="B141" s="22">
        <v>129</v>
      </c>
      <c r="C141" s="189"/>
      <c r="D141" s="190"/>
      <c r="E141" s="22"/>
      <c r="F141" s="147">
        <f t="shared" si="28"/>
        <v>0</v>
      </c>
      <c r="G141" s="44"/>
      <c r="H141" s="186">
        <f t="shared" si="30"/>
        <v>0</v>
      </c>
      <c r="I141" s="187"/>
      <c r="J141" s="124"/>
      <c r="K141" s="125"/>
      <c r="L141" s="185"/>
      <c r="M141" s="185"/>
      <c r="N141" s="150" t="b">
        <f t="shared" si="22"/>
        <v>0</v>
      </c>
      <c r="O141" s="141" t="s">
        <v>97</v>
      </c>
      <c r="P141" s="153">
        <f>VLOOKUP(O141,Carburant!$A$1:$B$9,2,FALSE)</f>
        <v>0</v>
      </c>
      <c r="Q141" s="46"/>
      <c r="R141" s="48"/>
      <c r="S141" s="48"/>
      <c r="T141" s="159">
        <f t="shared" si="7"/>
        <v>0</v>
      </c>
      <c r="U141" s="160">
        <f t="shared" si="29"/>
        <v>0</v>
      </c>
      <c r="V141" s="161" t="str">
        <f t="shared" si="23"/>
        <v xml:space="preserve"> </v>
      </c>
      <c r="W141" s="162" t="str">
        <f t="shared" si="24"/>
        <v xml:space="preserve">  </v>
      </c>
      <c r="X141" s="88"/>
      <c r="Y141" s="88"/>
      <c r="Z141" s="88"/>
      <c r="AA141" s="88"/>
      <c r="AB141" s="88"/>
      <c r="AC141" s="88"/>
      <c r="AD141" s="88"/>
      <c r="AE141" s="93"/>
      <c r="AF141" s="93"/>
      <c r="AH141" s="121"/>
      <c r="AI141" s="121"/>
      <c r="AJ141" s="121"/>
      <c r="AK141" s="121"/>
      <c r="AL141" s="121"/>
      <c r="AM141" s="121"/>
      <c r="AN141" s="121"/>
      <c r="AO141" s="93"/>
      <c r="AP141" s="93"/>
      <c r="AQ141" s="93"/>
      <c r="AR141" s="93"/>
      <c r="AS141" s="93"/>
      <c r="AT141" s="115"/>
      <c r="AU141" s="115"/>
      <c r="AV141" s="115"/>
      <c r="AW141" s="115"/>
      <c r="AX141" s="115"/>
      <c r="AY141" s="115"/>
      <c r="AZ141" s="115"/>
      <c r="BA141" s="115"/>
    </row>
    <row r="142" spans="1:53" s="7" customFormat="1" ht="21.95" customHeight="1" x14ac:dyDescent="0.2">
      <c r="A142" s="2"/>
      <c r="B142" s="22">
        <v>130</v>
      </c>
      <c r="C142" s="189"/>
      <c r="D142" s="190"/>
      <c r="E142" s="22"/>
      <c r="F142" s="147">
        <f t="shared" ref="F142:F152" si="31">G141</f>
        <v>0</v>
      </c>
      <c r="G142" s="44"/>
      <c r="H142" s="186">
        <f t="shared" si="30"/>
        <v>0</v>
      </c>
      <c r="I142" s="187"/>
      <c r="J142" s="124"/>
      <c r="K142" s="125"/>
      <c r="L142" s="185"/>
      <c r="M142" s="185"/>
      <c r="N142" s="150" t="b">
        <f t="shared" si="22"/>
        <v>0</v>
      </c>
      <c r="O142" s="141" t="s">
        <v>97</v>
      </c>
      <c r="P142" s="153">
        <f>VLOOKUP(O142,Carburant!$A$1:$B$9,2,FALSE)</f>
        <v>0</v>
      </c>
      <c r="Q142" s="46"/>
      <c r="R142" s="48"/>
      <c r="S142" s="48"/>
      <c r="T142" s="159">
        <f t="shared" si="7"/>
        <v>0</v>
      </c>
      <c r="U142" s="160">
        <f t="shared" si="29"/>
        <v>0</v>
      </c>
      <c r="V142" s="161" t="str">
        <f t="shared" si="23"/>
        <v xml:space="preserve"> </v>
      </c>
      <c r="W142" s="162" t="str">
        <f t="shared" si="24"/>
        <v xml:space="preserve">  </v>
      </c>
      <c r="X142" s="88"/>
      <c r="Y142" s="88"/>
      <c r="Z142" s="88"/>
      <c r="AA142" s="88"/>
      <c r="AB142" s="88"/>
      <c r="AC142" s="88"/>
      <c r="AD142" s="88"/>
      <c r="AE142" s="93"/>
      <c r="AF142" s="93"/>
      <c r="AH142" s="121"/>
      <c r="AI142" s="121"/>
      <c r="AJ142" s="121"/>
      <c r="AK142" s="121"/>
      <c r="AL142" s="121"/>
      <c r="AM142" s="121"/>
      <c r="AN142" s="121"/>
      <c r="AO142" s="93"/>
      <c r="AP142" s="93"/>
      <c r="AQ142" s="93"/>
      <c r="AR142" s="93"/>
      <c r="AS142" s="93"/>
      <c r="AT142" s="115"/>
      <c r="AU142" s="115"/>
      <c r="AV142" s="115"/>
      <c r="AW142" s="115"/>
      <c r="AX142" s="115"/>
      <c r="AY142" s="115"/>
      <c r="AZ142" s="115"/>
      <c r="BA142" s="115"/>
    </row>
    <row r="143" spans="1:53" s="7" customFormat="1" ht="21.95" customHeight="1" x14ac:dyDescent="0.2">
      <c r="A143" s="2"/>
      <c r="B143" s="22">
        <v>131</v>
      </c>
      <c r="C143" s="189"/>
      <c r="D143" s="190"/>
      <c r="E143" s="22"/>
      <c r="F143" s="147">
        <f t="shared" si="31"/>
        <v>0</v>
      </c>
      <c r="G143" s="44"/>
      <c r="H143" s="186">
        <f t="shared" si="30"/>
        <v>0</v>
      </c>
      <c r="I143" s="187"/>
      <c r="J143" s="124"/>
      <c r="K143" s="125"/>
      <c r="L143" s="185"/>
      <c r="M143" s="185"/>
      <c r="N143" s="150" t="b">
        <f t="shared" si="22"/>
        <v>0</v>
      </c>
      <c r="O143" s="141" t="s">
        <v>97</v>
      </c>
      <c r="P143" s="153">
        <f>VLOOKUP(O143,Carburant!$A$1:$B$9,2,FALSE)</f>
        <v>0</v>
      </c>
      <c r="Q143" s="46"/>
      <c r="R143" s="48"/>
      <c r="S143" s="48"/>
      <c r="T143" s="159">
        <f t="shared" si="7"/>
        <v>0</v>
      </c>
      <c r="U143" s="160">
        <f t="shared" ref="U143:U151" si="32">N142*P142</f>
        <v>0</v>
      </c>
      <c r="V143" s="161" t="str">
        <f t="shared" si="23"/>
        <v xml:space="preserve"> </v>
      </c>
      <c r="W143" s="162" t="str">
        <f t="shared" si="24"/>
        <v xml:space="preserve">  </v>
      </c>
      <c r="X143" s="88"/>
      <c r="Y143" s="88"/>
      <c r="Z143" s="88"/>
      <c r="AA143" s="88"/>
      <c r="AB143" s="88"/>
      <c r="AC143" s="88"/>
      <c r="AD143" s="88"/>
      <c r="AE143" s="93"/>
      <c r="AF143" s="93"/>
      <c r="AH143" s="121"/>
      <c r="AI143" s="121"/>
      <c r="AJ143" s="121"/>
      <c r="AK143" s="121"/>
      <c r="AL143" s="121"/>
      <c r="AM143" s="121"/>
      <c r="AN143" s="121"/>
      <c r="AO143" s="93"/>
      <c r="AP143" s="93"/>
      <c r="AQ143" s="93"/>
      <c r="AR143" s="93"/>
      <c r="AS143" s="93"/>
      <c r="AT143" s="115"/>
      <c r="AU143" s="115"/>
      <c r="AV143" s="115"/>
      <c r="AW143" s="115"/>
      <c r="AX143" s="115"/>
      <c r="AY143" s="115"/>
      <c r="AZ143" s="115"/>
      <c r="BA143" s="115"/>
    </row>
    <row r="144" spans="1:53" s="7" customFormat="1" ht="21.95" customHeight="1" x14ac:dyDescent="0.2">
      <c r="A144" s="2"/>
      <c r="B144" s="22">
        <v>132</v>
      </c>
      <c r="C144" s="189"/>
      <c r="D144" s="190"/>
      <c r="E144" s="22"/>
      <c r="F144" s="147">
        <f t="shared" si="31"/>
        <v>0</v>
      </c>
      <c r="G144" s="44"/>
      <c r="H144" s="186">
        <f t="shared" si="30"/>
        <v>0</v>
      </c>
      <c r="I144" s="187"/>
      <c r="J144" s="124"/>
      <c r="K144" s="125"/>
      <c r="L144" s="185"/>
      <c r="M144" s="185"/>
      <c r="N144" s="150" t="b">
        <f t="shared" si="22"/>
        <v>0</v>
      </c>
      <c r="O144" s="141" t="s">
        <v>97</v>
      </c>
      <c r="P144" s="153">
        <f>VLOOKUP(O144,Carburant!$A$1:$B$9,2,FALSE)</f>
        <v>0</v>
      </c>
      <c r="Q144" s="46"/>
      <c r="R144" s="48"/>
      <c r="S144" s="48"/>
      <c r="T144" s="159">
        <f t="shared" si="7"/>
        <v>0</v>
      </c>
      <c r="U144" s="160">
        <f t="shared" si="32"/>
        <v>0</v>
      </c>
      <c r="V144" s="161" t="str">
        <f t="shared" si="23"/>
        <v xml:space="preserve"> </v>
      </c>
      <c r="W144" s="162" t="str">
        <f t="shared" si="24"/>
        <v xml:space="preserve">  </v>
      </c>
      <c r="X144" s="88"/>
      <c r="Y144" s="88"/>
      <c r="Z144" s="88"/>
      <c r="AA144" s="88"/>
      <c r="AB144" s="88"/>
      <c r="AC144" s="88"/>
      <c r="AD144" s="88"/>
      <c r="AE144" s="93"/>
      <c r="AF144" s="93"/>
      <c r="AH144" s="121"/>
      <c r="AI144" s="121"/>
      <c r="AJ144" s="121"/>
      <c r="AK144" s="121"/>
      <c r="AL144" s="121"/>
      <c r="AM144" s="121"/>
      <c r="AN144" s="121"/>
      <c r="AO144" s="93"/>
      <c r="AP144" s="93"/>
      <c r="AQ144" s="93"/>
      <c r="AR144" s="93"/>
      <c r="AS144" s="93"/>
      <c r="AT144" s="115"/>
      <c r="AU144" s="115"/>
      <c r="AV144" s="115"/>
      <c r="AW144" s="115"/>
      <c r="AX144" s="115"/>
      <c r="AY144" s="115"/>
      <c r="AZ144" s="115"/>
      <c r="BA144" s="115"/>
    </row>
    <row r="145" spans="1:53" s="7" customFormat="1" ht="21.95" customHeight="1" x14ac:dyDescent="0.2">
      <c r="A145" s="2"/>
      <c r="B145" s="22">
        <v>133</v>
      </c>
      <c r="C145" s="189"/>
      <c r="D145" s="190"/>
      <c r="E145" s="22"/>
      <c r="F145" s="147">
        <f t="shared" si="31"/>
        <v>0</v>
      </c>
      <c r="G145" s="44"/>
      <c r="H145" s="186">
        <f t="shared" ref="H145:H151" si="33">L144</f>
        <v>0</v>
      </c>
      <c r="I145" s="187"/>
      <c r="J145" s="124"/>
      <c r="K145" s="125"/>
      <c r="L145" s="185"/>
      <c r="M145" s="185"/>
      <c r="N145" s="150" t="b">
        <f t="shared" si="22"/>
        <v>0</v>
      </c>
      <c r="O145" s="141" t="s">
        <v>97</v>
      </c>
      <c r="P145" s="153">
        <f>VLOOKUP(O145,Carburant!$A$1:$B$9,2,FALSE)</f>
        <v>0</v>
      </c>
      <c r="Q145" s="46"/>
      <c r="R145" s="48"/>
      <c r="S145" s="48"/>
      <c r="T145" s="159">
        <f t="shared" si="7"/>
        <v>0</v>
      </c>
      <c r="U145" s="160">
        <f t="shared" si="32"/>
        <v>0</v>
      </c>
      <c r="V145" s="161" t="str">
        <f t="shared" si="23"/>
        <v xml:space="preserve"> </v>
      </c>
      <c r="W145" s="162" t="str">
        <f t="shared" si="24"/>
        <v xml:space="preserve">  </v>
      </c>
      <c r="X145" s="88"/>
      <c r="Y145" s="88"/>
      <c r="Z145" s="88"/>
      <c r="AA145" s="88"/>
      <c r="AB145" s="88"/>
      <c r="AC145" s="88"/>
      <c r="AD145" s="88"/>
      <c r="AE145" s="93"/>
      <c r="AF145" s="93"/>
      <c r="AH145" s="121"/>
      <c r="AI145" s="121"/>
      <c r="AJ145" s="121"/>
      <c r="AK145" s="121"/>
      <c r="AL145" s="121"/>
      <c r="AM145" s="121"/>
      <c r="AN145" s="121"/>
      <c r="AO145" s="93"/>
      <c r="AP145" s="93"/>
      <c r="AQ145" s="93"/>
      <c r="AR145" s="93"/>
      <c r="AS145" s="93"/>
      <c r="AT145" s="115"/>
      <c r="AU145" s="115"/>
      <c r="AV145" s="115"/>
      <c r="AW145" s="115"/>
      <c r="AX145" s="115"/>
      <c r="AY145" s="115"/>
      <c r="AZ145" s="115"/>
      <c r="BA145" s="115"/>
    </row>
    <row r="146" spans="1:53" s="7" customFormat="1" ht="21.95" customHeight="1" x14ac:dyDescent="0.2">
      <c r="A146" s="2"/>
      <c r="B146" s="22">
        <v>134</v>
      </c>
      <c r="C146" s="189"/>
      <c r="D146" s="190"/>
      <c r="E146" s="22"/>
      <c r="F146" s="147">
        <f t="shared" si="31"/>
        <v>0</v>
      </c>
      <c r="G146" s="44"/>
      <c r="H146" s="186">
        <f t="shared" si="33"/>
        <v>0</v>
      </c>
      <c r="I146" s="187"/>
      <c r="J146" s="124"/>
      <c r="K146" s="125"/>
      <c r="L146" s="185"/>
      <c r="M146" s="185"/>
      <c r="N146" s="150" t="b">
        <f t="shared" si="22"/>
        <v>0</v>
      </c>
      <c r="O146" s="141" t="s">
        <v>97</v>
      </c>
      <c r="P146" s="153">
        <f>VLOOKUP(O146,Carburant!$A$1:$B$9,2,FALSE)</f>
        <v>0</v>
      </c>
      <c r="Q146" s="46"/>
      <c r="R146" s="48"/>
      <c r="S146" s="48"/>
      <c r="T146" s="159">
        <f t="shared" si="7"/>
        <v>0</v>
      </c>
      <c r="U146" s="160">
        <f t="shared" si="32"/>
        <v>0</v>
      </c>
      <c r="V146" s="161" t="str">
        <f t="shared" si="23"/>
        <v xml:space="preserve"> </v>
      </c>
      <c r="W146" s="162" t="str">
        <f t="shared" si="24"/>
        <v xml:space="preserve">  </v>
      </c>
      <c r="X146" s="88"/>
      <c r="Y146" s="88"/>
      <c r="Z146" s="88"/>
      <c r="AA146" s="88"/>
      <c r="AB146" s="88"/>
      <c r="AC146" s="88"/>
      <c r="AD146" s="88"/>
      <c r="AE146" s="93"/>
      <c r="AF146" s="93"/>
      <c r="AH146" s="121"/>
      <c r="AI146" s="121"/>
      <c r="AJ146" s="121"/>
      <c r="AK146" s="121"/>
      <c r="AL146" s="121"/>
      <c r="AM146" s="121"/>
      <c r="AN146" s="121"/>
      <c r="AO146" s="93"/>
      <c r="AP146" s="93"/>
      <c r="AQ146" s="93"/>
      <c r="AR146" s="93"/>
      <c r="AS146" s="93"/>
      <c r="AT146" s="115"/>
      <c r="AU146" s="115"/>
      <c r="AV146" s="115"/>
      <c r="AW146" s="115"/>
      <c r="AX146" s="115"/>
      <c r="AY146" s="115"/>
      <c r="AZ146" s="115"/>
      <c r="BA146" s="115"/>
    </row>
    <row r="147" spans="1:53" s="7" customFormat="1" ht="21.95" customHeight="1" x14ac:dyDescent="0.2">
      <c r="A147" s="2"/>
      <c r="B147" s="22">
        <v>135</v>
      </c>
      <c r="C147" s="189"/>
      <c r="D147" s="190"/>
      <c r="E147" s="22"/>
      <c r="F147" s="147">
        <f t="shared" si="31"/>
        <v>0</v>
      </c>
      <c r="G147" s="44"/>
      <c r="H147" s="186">
        <f t="shared" si="33"/>
        <v>0</v>
      </c>
      <c r="I147" s="187"/>
      <c r="J147" s="124"/>
      <c r="K147" s="125"/>
      <c r="L147" s="185"/>
      <c r="M147" s="185"/>
      <c r="N147" s="150" t="b">
        <f t="shared" si="22"/>
        <v>0</v>
      </c>
      <c r="O147" s="141" t="s">
        <v>97</v>
      </c>
      <c r="P147" s="153">
        <f>VLOOKUP(O147,Carburant!$A$1:$B$9,2,FALSE)</f>
        <v>0</v>
      </c>
      <c r="Q147" s="46"/>
      <c r="R147" s="48"/>
      <c r="S147" s="48"/>
      <c r="T147" s="159">
        <f t="shared" si="7"/>
        <v>0</v>
      </c>
      <c r="U147" s="160">
        <f t="shared" si="32"/>
        <v>0</v>
      </c>
      <c r="V147" s="161" t="str">
        <f t="shared" si="23"/>
        <v xml:space="preserve"> </v>
      </c>
      <c r="W147" s="162" t="str">
        <f t="shared" si="24"/>
        <v xml:space="preserve">  </v>
      </c>
      <c r="X147" s="88"/>
      <c r="Y147" s="88"/>
      <c r="Z147" s="88"/>
      <c r="AA147" s="88"/>
      <c r="AB147" s="88"/>
      <c r="AC147" s="88"/>
      <c r="AD147" s="88"/>
      <c r="AE147" s="93"/>
      <c r="AF147" s="93"/>
      <c r="AH147" s="121"/>
      <c r="AI147" s="121"/>
      <c r="AJ147" s="121"/>
      <c r="AK147" s="121"/>
      <c r="AL147" s="121"/>
      <c r="AM147" s="121"/>
      <c r="AN147" s="121"/>
      <c r="AO147" s="93"/>
      <c r="AP147" s="93"/>
      <c r="AQ147" s="93"/>
      <c r="AR147" s="93"/>
      <c r="AS147" s="93"/>
      <c r="AT147" s="115"/>
      <c r="AU147" s="115"/>
      <c r="AV147" s="115"/>
      <c r="AW147" s="115"/>
      <c r="AX147" s="115"/>
      <c r="AY147" s="115"/>
      <c r="AZ147" s="115"/>
      <c r="BA147" s="115"/>
    </row>
    <row r="148" spans="1:53" s="7" customFormat="1" ht="21.95" customHeight="1" x14ac:dyDescent="0.2">
      <c r="A148" s="2"/>
      <c r="B148" s="22">
        <v>136</v>
      </c>
      <c r="C148" s="189"/>
      <c r="D148" s="190"/>
      <c r="E148" s="22"/>
      <c r="F148" s="147">
        <f t="shared" si="31"/>
        <v>0</v>
      </c>
      <c r="G148" s="44"/>
      <c r="H148" s="186">
        <f t="shared" si="33"/>
        <v>0</v>
      </c>
      <c r="I148" s="187"/>
      <c r="J148" s="124"/>
      <c r="K148" s="125"/>
      <c r="L148" s="185"/>
      <c r="M148" s="185"/>
      <c r="N148" s="150" t="b">
        <f t="shared" si="22"/>
        <v>0</v>
      </c>
      <c r="O148" s="141" t="s">
        <v>97</v>
      </c>
      <c r="P148" s="153">
        <f>VLOOKUP(O148,Carburant!$A$1:$B$9,2,FALSE)</f>
        <v>0</v>
      </c>
      <c r="Q148" s="46"/>
      <c r="R148" s="48"/>
      <c r="S148" s="48"/>
      <c r="T148" s="159">
        <f t="shared" si="7"/>
        <v>0</v>
      </c>
      <c r="U148" s="160">
        <f t="shared" si="32"/>
        <v>0</v>
      </c>
      <c r="V148" s="161" t="str">
        <f t="shared" si="23"/>
        <v xml:space="preserve"> </v>
      </c>
      <c r="W148" s="162" t="str">
        <f t="shared" si="24"/>
        <v xml:space="preserve">  </v>
      </c>
      <c r="X148" s="88"/>
      <c r="Y148" s="88"/>
      <c r="Z148" s="88"/>
      <c r="AA148" s="88"/>
      <c r="AB148" s="88"/>
      <c r="AC148" s="88"/>
      <c r="AD148" s="88"/>
      <c r="AE148" s="93"/>
      <c r="AF148" s="93"/>
      <c r="AH148" s="121"/>
      <c r="AI148" s="121"/>
      <c r="AJ148" s="121"/>
      <c r="AK148" s="121"/>
      <c r="AL148" s="121"/>
      <c r="AM148" s="121"/>
      <c r="AN148" s="121"/>
      <c r="AO148" s="93"/>
      <c r="AP148" s="93"/>
      <c r="AQ148" s="93"/>
      <c r="AR148" s="93"/>
      <c r="AS148" s="93"/>
      <c r="AT148" s="115"/>
      <c r="AU148" s="115"/>
      <c r="AV148" s="115"/>
      <c r="AW148" s="115"/>
      <c r="AX148" s="115"/>
      <c r="AY148" s="115"/>
      <c r="AZ148" s="115"/>
      <c r="BA148" s="115"/>
    </row>
    <row r="149" spans="1:53" s="7" customFormat="1" ht="21.95" customHeight="1" x14ac:dyDescent="0.2">
      <c r="A149" s="2"/>
      <c r="B149" s="22">
        <v>137</v>
      </c>
      <c r="C149" s="189"/>
      <c r="D149" s="190"/>
      <c r="E149" s="22"/>
      <c r="F149" s="147">
        <f t="shared" si="31"/>
        <v>0</v>
      </c>
      <c r="G149" s="44"/>
      <c r="H149" s="186">
        <f t="shared" si="33"/>
        <v>0</v>
      </c>
      <c r="I149" s="187"/>
      <c r="J149" s="124"/>
      <c r="K149" s="125"/>
      <c r="L149" s="185"/>
      <c r="M149" s="185"/>
      <c r="N149" s="150" t="b">
        <f t="shared" si="22"/>
        <v>0</v>
      </c>
      <c r="O149" s="141" t="s">
        <v>97</v>
      </c>
      <c r="P149" s="153">
        <f>VLOOKUP(O149,Carburant!$A$1:$B$9,2,FALSE)</f>
        <v>0</v>
      </c>
      <c r="Q149" s="46"/>
      <c r="R149" s="48"/>
      <c r="S149" s="48"/>
      <c r="T149" s="159">
        <f t="shared" si="7"/>
        <v>0</v>
      </c>
      <c r="U149" s="160">
        <f t="shared" si="32"/>
        <v>0</v>
      </c>
      <c r="V149" s="161" t="str">
        <f t="shared" si="23"/>
        <v xml:space="preserve"> </v>
      </c>
      <c r="W149" s="162" t="str">
        <f t="shared" si="24"/>
        <v xml:space="preserve">  </v>
      </c>
      <c r="X149" s="88"/>
      <c r="Y149" s="88"/>
      <c r="Z149" s="88"/>
      <c r="AA149" s="88"/>
      <c r="AB149" s="88"/>
      <c r="AC149" s="88"/>
      <c r="AD149" s="88"/>
      <c r="AE149" s="93"/>
      <c r="AF149" s="93"/>
      <c r="AH149" s="121"/>
      <c r="AI149" s="121"/>
      <c r="AJ149" s="121"/>
      <c r="AK149" s="121"/>
      <c r="AL149" s="121"/>
      <c r="AM149" s="121"/>
      <c r="AN149" s="121"/>
      <c r="AO149" s="93"/>
      <c r="AP149" s="93"/>
      <c r="AQ149" s="93"/>
      <c r="AR149" s="93"/>
      <c r="AS149" s="93"/>
      <c r="AT149" s="115"/>
      <c r="AU149" s="115"/>
      <c r="AV149" s="115"/>
      <c r="AW149" s="115"/>
      <c r="AX149" s="115"/>
      <c r="AY149" s="115"/>
      <c r="AZ149" s="115"/>
      <c r="BA149" s="115"/>
    </row>
    <row r="150" spans="1:53" s="7" customFormat="1" ht="21.95" customHeight="1" x14ac:dyDescent="0.2">
      <c r="A150" s="2"/>
      <c r="B150" s="22">
        <v>138</v>
      </c>
      <c r="C150" s="189"/>
      <c r="D150" s="190"/>
      <c r="E150" s="22"/>
      <c r="F150" s="147">
        <f t="shared" si="31"/>
        <v>0</v>
      </c>
      <c r="G150" s="44"/>
      <c r="H150" s="186">
        <f t="shared" si="33"/>
        <v>0</v>
      </c>
      <c r="I150" s="187"/>
      <c r="J150" s="124"/>
      <c r="K150" s="125"/>
      <c r="L150" s="185"/>
      <c r="M150" s="185"/>
      <c r="N150" s="150" t="b">
        <f t="shared" si="22"/>
        <v>0</v>
      </c>
      <c r="O150" s="141" t="s">
        <v>97</v>
      </c>
      <c r="P150" s="153">
        <f>VLOOKUP(O150,Carburant!$A$1:$B$9,2,FALSE)</f>
        <v>0</v>
      </c>
      <c r="Q150" s="46"/>
      <c r="R150" s="48"/>
      <c r="S150" s="48"/>
      <c r="T150" s="159">
        <f t="shared" si="7"/>
        <v>0</v>
      </c>
      <c r="U150" s="160">
        <f t="shared" si="32"/>
        <v>0</v>
      </c>
      <c r="V150" s="161" t="str">
        <f t="shared" si="23"/>
        <v xml:space="preserve"> </v>
      </c>
      <c r="W150" s="162" t="str">
        <f t="shared" si="24"/>
        <v xml:space="preserve">  </v>
      </c>
      <c r="X150" s="88"/>
      <c r="Y150" s="88"/>
      <c r="Z150" s="88"/>
      <c r="AA150" s="88"/>
      <c r="AB150" s="88"/>
      <c r="AC150" s="88"/>
      <c r="AD150" s="88"/>
      <c r="AE150" s="93"/>
      <c r="AF150" s="93"/>
      <c r="AH150" s="121"/>
      <c r="AI150" s="121"/>
      <c r="AJ150" s="121"/>
      <c r="AK150" s="121"/>
      <c r="AL150" s="121"/>
      <c r="AM150" s="121"/>
      <c r="AN150" s="121"/>
      <c r="AO150" s="93"/>
      <c r="AP150" s="93"/>
      <c r="AQ150" s="93"/>
      <c r="AR150" s="93"/>
      <c r="AS150" s="93"/>
      <c r="AT150" s="115"/>
      <c r="AU150" s="115"/>
      <c r="AV150" s="115"/>
      <c r="AW150" s="115"/>
      <c r="AX150" s="115"/>
      <c r="AY150" s="115"/>
      <c r="AZ150" s="115"/>
      <c r="BA150" s="115"/>
    </row>
    <row r="151" spans="1:53" s="7" customFormat="1" ht="21.95" customHeight="1" x14ac:dyDescent="0.2">
      <c r="A151" s="2"/>
      <c r="B151" s="22">
        <v>139</v>
      </c>
      <c r="C151" s="189"/>
      <c r="D151" s="190"/>
      <c r="E151" s="22"/>
      <c r="F151" s="147">
        <f t="shared" si="31"/>
        <v>0</v>
      </c>
      <c r="G151" s="44"/>
      <c r="H151" s="186">
        <f t="shared" si="33"/>
        <v>0</v>
      </c>
      <c r="I151" s="187"/>
      <c r="J151" s="124"/>
      <c r="K151" s="125"/>
      <c r="L151" s="185"/>
      <c r="M151" s="185"/>
      <c r="N151" s="150" t="b">
        <f t="shared" si="22"/>
        <v>0</v>
      </c>
      <c r="O151" s="141" t="s">
        <v>97</v>
      </c>
      <c r="P151" s="153">
        <f>VLOOKUP(O151,Carburant!$A$1:$B$9,2,FALSE)</f>
        <v>0</v>
      </c>
      <c r="Q151" s="46"/>
      <c r="R151" s="48"/>
      <c r="S151" s="48"/>
      <c r="T151" s="159">
        <f t="shared" si="7"/>
        <v>0</v>
      </c>
      <c r="U151" s="160">
        <f t="shared" si="32"/>
        <v>0</v>
      </c>
      <c r="V151" s="161" t="str">
        <f t="shared" si="23"/>
        <v xml:space="preserve"> </v>
      </c>
      <c r="W151" s="162" t="str">
        <f t="shared" si="24"/>
        <v xml:space="preserve">  </v>
      </c>
      <c r="X151" s="88"/>
      <c r="Y151" s="88"/>
      <c r="Z151" s="88"/>
      <c r="AA151" s="88"/>
      <c r="AB151" s="88"/>
      <c r="AC151" s="88"/>
      <c r="AD151" s="88"/>
      <c r="AE151" s="93"/>
      <c r="AF151" s="93"/>
      <c r="AH151" s="121"/>
      <c r="AI151" s="121"/>
      <c r="AJ151" s="121"/>
      <c r="AK151" s="121"/>
      <c r="AL151" s="121"/>
      <c r="AM151" s="121"/>
      <c r="AN151" s="121"/>
      <c r="AO151" s="93"/>
      <c r="AP151" s="93"/>
      <c r="AQ151" s="93"/>
      <c r="AR151" s="93"/>
      <c r="AS151" s="93"/>
      <c r="AT151" s="115"/>
      <c r="AU151" s="115"/>
      <c r="AV151" s="115"/>
      <c r="AW151" s="115"/>
      <c r="AX151" s="115"/>
      <c r="AY151" s="115"/>
      <c r="AZ151" s="115"/>
      <c r="BA151" s="115"/>
    </row>
    <row r="152" spans="1:53" s="7" customFormat="1" ht="21.95" customHeight="1" thickBot="1" x14ac:dyDescent="0.25">
      <c r="A152" s="2"/>
      <c r="B152" s="135">
        <v>140</v>
      </c>
      <c r="C152" s="208"/>
      <c r="D152" s="209"/>
      <c r="E152" s="23"/>
      <c r="F152" s="148">
        <f t="shared" si="31"/>
        <v>0</v>
      </c>
      <c r="G152" s="120"/>
      <c r="H152" s="252">
        <f>L151</f>
        <v>0</v>
      </c>
      <c r="I152" s="253"/>
      <c r="J152" s="254"/>
      <c r="K152" s="255"/>
      <c r="L152" s="251"/>
      <c r="M152" s="251"/>
      <c r="N152" s="151" t="b">
        <f t="shared" si="22"/>
        <v>0</v>
      </c>
      <c r="O152" s="144" t="s">
        <v>97</v>
      </c>
      <c r="P152" s="154">
        <f>VLOOKUP(O152,Carburant!$A$1:$B$9,2,FALSE)</f>
        <v>0</v>
      </c>
      <c r="Q152" s="52"/>
      <c r="R152" s="53"/>
      <c r="S152" s="53"/>
      <c r="T152" s="163">
        <f t="shared" si="7"/>
        <v>0</v>
      </c>
      <c r="U152" s="164">
        <f>N152*P152</f>
        <v>0</v>
      </c>
      <c r="V152" s="165" t="str">
        <f t="shared" si="23"/>
        <v xml:space="preserve"> </v>
      </c>
      <c r="W152" s="166" t="str">
        <f t="shared" si="24"/>
        <v xml:space="preserve">  </v>
      </c>
      <c r="X152" s="88" t="b">
        <f t="shared" si="2"/>
        <v>1</v>
      </c>
      <c r="Y152" s="88" t="b">
        <f t="shared" si="3"/>
        <v>1</v>
      </c>
      <c r="Z152" s="88" t="b">
        <f t="shared" si="8"/>
        <v>1</v>
      </c>
      <c r="AA152" s="88" t="b">
        <f t="shared" si="9"/>
        <v>1</v>
      </c>
      <c r="AB152" s="88" t="b">
        <f t="shared" si="10"/>
        <v>1</v>
      </c>
      <c r="AC152" s="88" t="b">
        <f t="shared" si="11"/>
        <v>1</v>
      </c>
      <c r="AD152" s="88" t="b">
        <f>_xlfn.ISFORMULA(W152)</f>
        <v>1</v>
      </c>
      <c r="AE152" s="93"/>
      <c r="AF152" s="93"/>
      <c r="AH152" s="121" t="b">
        <f t="shared" si="13"/>
        <v>1</v>
      </c>
      <c r="AI152" s="121" t="b">
        <f t="shared" si="14"/>
        <v>1</v>
      </c>
      <c r="AJ152" s="121" t="b">
        <f t="shared" si="15"/>
        <v>1</v>
      </c>
      <c r="AK152" s="121" t="b">
        <f t="shared" si="16"/>
        <v>1</v>
      </c>
      <c r="AL152" s="121" t="b">
        <f t="shared" si="17"/>
        <v>1</v>
      </c>
      <c r="AM152" s="121" t="b">
        <f t="shared" si="18"/>
        <v>1</v>
      </c>
      <c r="AN152" s="121" t="b">
        <f t="shared" si="19"/>
        <v>1</v>
      </c>
      <c r="AO152" s="93"/>
      <c r="AP152" s="93"/>
      <c r="AQ152" s="93"/>
      <c r="AR152" s="93"/>
      <c r="AS152" s="93"/>
      <c r="AT152" s="115"/>
      <c r="AU152" s="115"/>
      <c r="AV152" s="115"/>
      <c r="AW152" s="115"/>
      <c r="AX152" s="115"/>
      <c r="AY152" s="115"/>
      <c r="AZ152" s="115"/>
      <c r="BA152" s="115"/>
    </row>
    <row r="153" spans="1:53" ht="20.100000000000001" customHeight="1" x14ac:dyDescent="0.2">
      <c r="A153" s="3" t="s">
        <v>0</v>
      </c>
      <c r="B153" s="3"/>
      <c r="C153" s="191"/>
      <c r="D153" s="191"/>
      <c r="E153" s="191"/>
      <c r="F153" s="35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80"/>
      <c r="U153" s="4"/>
      <c r="V153" s="4"/>
      <c r="W153" s="3" t="s">
        <v>0</v>
      </c>
      <c r="Z153" s="87" t="s">
        <v>0</v>
      </c>
      <c r="AB153" s="87" t="s">
        <v>0</v>
      </c>
      <c r="AC153" s="87" t="s">
        <v>0</v>
      </c>
      <c r="AD153" s="87" t="s">
        <v>0</v>
      </c>
    </row>
    <row r="154" spans="1:53" ht="20.100000000000001" customHeight="1" thickBot="1" x14ac:dyDescent="0.25">
      <c r="B154" s="3"/>
      <c r="C154" s="192" t="s">
        <v>79</v>
      </c>
      <c r="D154" s="192"/>
      <c r="E154" s="192"/>
      <c r="F154" s="35"/>
      <c r="G154" s="14"/>
      <c r="H154" s="14"/>
      <c r="I154" s="14"/>
      <c r="J154" s="14"/>
      <c r="K154" s="191" t="s">
        <v>0</v>
      </c>
      <c r="L154" s="191"/>
      <c r="M154" s="191"/>
      <c r="N154" s="4"/>
      <c r="O154" s="192" t="s">
        <v>78</v>
      </c>
      <c r="P154" s="192"/>
      <c r="Q154" s="192"/>
      <c r="R154" s="4"/>
      <c r="S154" s="4"/>
      <c r="T154" s="4"/>
      <c r="U154" s="12"/>
      <c r="V154" s="4"/>
      <c r="W154" s="3"/>
    </row>
    <row r="155" spans="1:53" ht="20.100000000000001" customHeight="1" x14ac:dyDescent="0.2">
      <c r="B155" s="146" t="s">
        <v>13</v>
      </c>
      <c r="C155" s="188" t="s">
        <v>68</v>
      </c>
      <c r="D155" s="188"/>
      <c r="E155" s="188"/>
      <c r="F155" s="188"/>
      <c r="G155" s="188"/>
      <c r="H155" s="188"/>
      <c r="I155" s="188"/>
      <c r="J155" s="38"/>
      <c r="K155" s="38" t="s">
        <v>69</v>
      </c>
      <c r="L155" s="38" t="s">
        <v>0</v>
      </c>
      <c r="M155" s="38"/>
      <c r="N155" s="38" t="s">
        <v>0</v>
      </c>
      <c r="O155" s="249" t="s">
        <v>69</v>
      </c>
      <c r="P155" s="62" t="s">
        <v>73</v>
      </c>
      <c r="Q155" s="114" t="s">
        <v>48</v>
      </c>
      <c r="R155" s="49" t="s">
        <v>53</v>
      </c>
      <c r="S155" s="64" t="s">
        <v>74</v>
      </c>
      <c r="T155" s="210" t="str">
        <f>U7</f>
        <v xml:space="preserve">Empreinte CO2 </v>
      </c>
      <c r="U155" s="211"/>
      <c r="V155" s="211"/>
      <c r="W155" s="212"/>
    </row>
    <row r="156" spans="1:53" ht="20.100000000000001" customHeight="1" x14ac:dyDescent="0.2">
      <c r="B156" s="146" t="s">
        <v>13</v>
      </c>
      <c r="C156" s="188" t="s">
        <v>65</v>
      </c>
      <c r="D156" s="188"/>
      <c r="E156" s="188"/>
      <c r="F156" s="188"/>
      <c r="G156" s="188"/>
      <c r="H156" s="188"/>
      <c r="I156" s="133"/>
      <c r="J156" s="38"/>
      <c r="K156" s="38"/>
      <c r="L156" s="38" t="s">
        <v>0</v>
      </c>
      <c r="M156" s="38"/>
      <c r="N156" s="38" t="s">
        <v>0</v>
      </c>
      <c r="O156" s="250"/>
      <c r="P156" s="63" t="s">
        <v>17</v>
      </c>
      <c r="Q156" s="65" t="s">
        <v>18</v>
      </c>
      <c r="R156" s="50" t="s">
        <v>54</v>
      </c>
      <c r="S156" s="65" t="s">
        <v>75</v>
      </c>
      <c r="T156" s="60" t="s">
        <v>26</v>
      </c>
      <c r="U156" s="61" t="s">
        <v>27</v>
      </c>
      <c r="V156" s="61" t="s">
        <v>76</v>
      </c>
      <c r="W156" s="51" t="s">
        <v>77</v>
      </c>
    </row>
    <row r="157" spans="1:53" ht="20.100000000000001" customHeight="1" x14ac:dyDescent="0.2">
      <c r="B157" s="146" t="s">
        <v>13</v>
      </c>
      <c r="C157" s="188" t="s">
        <v>66</v>
      </c>
      <c r="D157" s="188"/>
      <c r="E157" s="188"/>
      <c r="F157" s="188"/>
      <c r="G157" s="188"/>
      <c r="H157" s="188"/>
      <c r="I157" s="133"/>
      <c r="J157" s="38"/>
      <c r="K157" s="38" t="s">
        <v>71</v>
      </c>
      <c r="L157" s="38" t="s">
        <v>0</v>
      </c>
      <c r="M157" s="38"/>
      <c r="N157" s="38"/>
      <c r="O157" s="130" t="s">
        <v>71</v>
      </c>
      <c r="P157" s="167">
        <f>SUMIFS(Q13:Q152,$E$13:$E$152,"Vide")</f>
        <v>0</v>
      </c>
      <c r="Q157" s="168">
        <f>SUMIFS(N13:N152,$E$13:$E$152,"Vide")</f>
        <v>0</v>
      </c>
      <c r="R157" s="169" t="s">
        <v>83</v>
      </c>
      <c r="S157" s="170" t="s">
        <v>83</v>
      </c>
      <c r="T157" s="171">
        <f>SUMIFS(U13:U152,$E$13:$E$152,"Vide")</f>
        <v>0</v>
      </c>
      <c r="U157" s="172" t="str">
        <f>IFERROR((T157/N157)," ")</f>
        <v xml:space="preserve"> </v>
      </c>
      <c r="V157" s="173" t="s">
        <v>83</v>
      </c>
      <c r="W157" s="174" t="s">
        <v>83</v>
      </c>
    </row>
    <row r="158" spans="1:53" ht="20.100000000000001" customHeight="1" x14ac:dyDescent="0.2">
      <c r="B158" s="146"/>
      <c r="C158" s="188"/>
      <c r="D158" s="188"/>
      <c r="E158" s="188"/>
      <c r="F158" s="188"/>
      <c r="G158" s="188"/>
      <c r="H158" s="188"/>
      <c r="I158" s="133"/>
      <c r="J158" s="38"/>
      <c r="K158" s="38" t="s">
        <v>72</v>
      </c>
      <c r="L158" s="38" t="s">
        <v>0</v>
      </c>
      <c r="M158" s="38"/>
      <c r="N158" s="38"/>
      <c r="O158" s="130" t="s">
        <v>72</v>
      </c>
      <c r="P158" s="167">
        <f>SUMIFS(R13:R152,$E$13:$E$152,"Chargé")</f>
        <v>0</v>
      </c>
      <c r="Q158" s="168">
        <f>SUMIFS(N13:N152,$E$13:$E$152,"Chargé")</f>
        <v>0</v>
      </c>
      <c r="R158" s="175">
        <f>SUMIFS(S13:S152,E13:E152,"Chargé")</f>
        <v>0</v>
      </c>
      <c r="S158" s="176">
        <f>SUMIFS(T13:T152,E13:E152,"Chargé")</f>
        <v>0</v>
      </c>
      <c r="T158" s="177">
        <f>SUMIFS(U13:U152,$E$13:$E$152,"Chargé")</f>
        <v>0</v>
      </c>
      <c r="U158" s="172" t="str">
        <f>IFERROR((T158/N158)," ")</f>
        <v xml:space="preserve"> </v>
      </c>
      <c r="V158" s="172" t="str">
        <f>IFERROR((T158/R158)," ")</f>
        <v xml:space="preserve"> </v>
      </c>
      <c r="W158" s="178" t="str">
        <f>IFERROR((T158/S158)*1000," ")</f>
        <v xml:space="preserve"> </v>
      </c>
    </row>
    <row r="159" spans="1:53" ht="20.100000000000001" customHeight="1" thickBot="1" x14ac:dyDescent="0.25">
      <c r="B159" s="146" t="s">
        <v>13</v>
      </c>
      <c r="C159" s="188" t="s">
        <v>67</v>
      </c>
      <c r="D159" s="188"/>
      <c r="E159" s="188"/>
      <c r="F159" s="188"/>
      <c r="G159" s="188"/>
      <c r="H159" s="188"/>
      <c r="I159" s="145"/>
      <c r="J159" s="38"/>
      <c r="K159" s="38" t="s">
        <v>70</v>
      </c>
      <c r="L159" s="38" t="s">
        <v>0</v>
      </c>
      <c r="M159" s="38"/>
      <c r="N159" s="38">
        <f>SUM(N157,N158)</f>
        <v>0</v>
      </c>
      <c r="O159" s="131"/>
      <c r="P159" s="179"/>
      <c r="Q159" s="180">
        <f>SUM(Q157:Q158)</f>
        <v>0</v>
      </c>
      <c r="R159" s="180">
        <f>SUM(R157,R158)</f>
        <v>0</v>
      </c>
      <c r="S159" s="181">
        <f>SUM(S157,S158)</f>
        <v>0</v>
      </c>
      <c r="T159" s="182">
        <f>SUM(T157:T158)</f>
        <v>0</v>
      </c>
      <c r="U159" s="183" t="str">
        <f>IFERROR((T159/N159)," ")</f>
        <v xml:space="preserve"> </v>
      </c>
      <c r="V159" s="183" t="str">
        <f>IFERROR((T159/R159)," ")</f>
        <v xml:space="preserve"> </v>
      </c>
      <c r="W159" s="184" t="s">
        <v>83</v>
      </c>
    </row>
    <row r="160" spans="1:53" ht="20.100000000000001" customHeight="1" x14ac:dyDescent="0.2">
      <c r="B160" s="111" t="s">
        <v>0</v>
      </c>
      <c r="C160" s="196"/>
      <c r="D160" s="196"/>
      <c r="E160" s="196"/>
      <c r="F160" s="196"/>
      <c r="G160" s="196"/>
      <c r="H160" s="196"/>
      <c r="I160" s="66"/>
      <c r="J160" s="38"/>
      <c r="K160" s="38"/>
      <c r="L160" s="38" t="s">
        <v>0</v>
      </c>
      <c r="M160" s="38"/>
      <c r="N160" s="38"/>
      <c r="O160" s="38"/>
      <c r="P160" s="38"/>
      <c r="Q160" s="38"/>
      <c r="R160" s="38"/>
      <c r="S160" s="39"/>
      <c r="T160" s="37"/>
      <c r="U160" s="36"/>
      <c r="V160" s="57"/>
      <c r="W160" s="4"/>
    </row>
    <row r="161" spans="1:23" ht="18" customHeight="1" x14ac:dyDescent="0.2">
      <c r="A161" s="55"/>
      <c r="B161" s="56"/>
      <c r="C161" s="59"/>
      <c r="D161" s="59"/>
      <c r="E161" s="59"/>
      <c r="F161" s="59"/>
      <c r="G161" s="59"/>
      <c r="H161" s="112"/>
      <c r="I161" s="112"/>
      <c r="J161" s="112"/>
      <c r="K161" s="112"/>
      <c r="L161" s="59"/>
      <c r="M161" s="59"/>
      <c r="N161" s="59"/>
      <c r="O161" s="59"/>
      <c r="P161" s="59"/>
      <c r="Q161" s="59"/>
      <c r="R161" s="59"/>
      <c r="S161" s="112"/>
      <c r="T161" s="113"/>
      <c r="U161" s="4"/>
      <c r="V161" s="4"/>
      <c r="W161" s="4"/>
    </row>
    <row r="162" spans="1:23" x14ac:dyDescent="0.2">
      <c r="A162" s="55"/>
      <c r="B162" s="55"/>
      <c r="C162" s="58"/>
      <c r="D162" s="58"/>
      <c r="E162" s="58"/>
      <c r="F162" s="58"/>
      <c r="G162" s="58"/>
      <c r="H162" s="112"/>
      <c r="I162" s="112"/>
      <c r="J162" s="112"/>
      <c r="K162" s="112"/>
      <c r="L162" s="58"/>
      <c r="M162" s="58"/>
      <c r="N162" s="58"/>
      <c r="O162" s="58"/>
      <c r="P162" s="58"/>
      <c r="Q162" s="58"/>
      <c r="R162" s="58"/>
      <c r="S162" s="3"/>
      <c r="T162" s="3"/>
      <c r="U162" s="112"/>
      <c r="V162" s="112"/>
      <c r="W162" s="55"/>
    </row>
    <row r="163" spans="1:23" x14ac:dyDescent="0.2">
      <c r="A163" s="55"/>
      <c r="B163" s="55"/>
      <c r="C163" s="4"/>
      <c r="D163" s="4"/>
      <c r="E163" s="4"/>
      <c r="G163" s="4"/>
      <c r="H163" s="112"/>
      <c r="I163" s="112"/>
      <c r="J163" s="112"/>
      <c r="K163" s="112"/>
      <c r="L163" s="4"/>
      <c r="M163" s="4"/>
      <c r="N163" s="4"/>
      <c r="O163" s="4"/>
      <c r="P163" s="4"/>
      <c r="Q163" s="4"/>
      <c r="R163" s="4"/>
      <c r="S163" s="3"/>
      <c r="T163" s="3"/>
      <c r="U163" s="112"/>
      <c r="V163" s="112"/>
      <c r="W163" s="55"/>
    </row>
    <row r="164" spans="1:23" ht="12.75" customHeight="1" x14ac:dyDescent="0.2"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</row>
    <row r="165" spans="1:23" ht="12.75" customHeight="1" x14ac:dyDescent="0.2"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</row>
    <row r="166" spans="1:23" ht="12.75" customHeight="1" x14ac:dyDescent="0.2"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</row>
    <row r="167" spans="1:23" ht="14.25" x14ac:dyDescent="0.2"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</row>
    <row r="168" spans="1:23" ht="14.25" x14ac:dyDescent="0.2">
      <c r="B168" s="54"/>
      <c r="C168" s="54" t="s">
        <v>0</v>
      </c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</row>
    <row r="169" spans="1:23" ht="14.25" x14ac:dyDescent="0.2"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</row>
    <row r="170" spans="1:23" ht="14.25" x14ac:dyDescent="0.2"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</row>
    <row r="171" spans="1:23" ht="14.25" x14ac:dyDescent="0.2"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</row>
    <row r="172" spans="1:23" ht="14.25" x14ac:dyDescent="0.2"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</row>
    <row r="173" spans="1:23" ht="14.25" x14ac:dyDescent="0.2"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</row>
    <row r="174" spans="1:23" ht="14.25" x14ac:dyDescent="0.2"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</row>
  </sheetData>
  <sheetProtection algorithmName="SHA-512" hashValue="FClOujfEy9absB0cbbjQ+u/1one0puJmCRDPZDrKX5Vyt/apzseMzDjT1xFlYgm/ybaw7JMWCJrmcYAiqfA4Aw==" saltValue="UJAtyJ6ecatooNsMapq4xA==" spinCount="100000" sheet="1" objects="1" scenarios="1"/>
  <protectedRanges>
    <protectedRange sqref="F13" name="vertrek"/>
    <protectedRange sqref="J4:P5" name="kop2"/>
    <protectedRange sqref="E4:G5" name="kop1"/>
    <protectedRange sqref="G13:G152 C13:E152" name="DatumReis"/>
    <protectedRange sqref="H13 J13:M152" name="Brandstof"/>
    <protectedRange sqref="Q13:S152" name="transportprestatie"/>
  </protectedRanges>
  <mergeCells count="490">
    <mergeCell ref="J19:K19"/>
    <mergeCell ref="J17:K17"/>
    <mergeCell ref="J18:K18"/>
    <mergeCell ref="L152:M152"/>
    <mergeCell ref="H152:I152"/>
    <mergeCell ref="J152:K152"/>
    <mergeCell ref="H19:I19"/>
    <mergeCell ref="H17:I17"/>
    <mergeCell ref="H18:I18"/>
    <mergeCell ref="H23:I23"/>
    <mergeCell ref="J24:K24"/>
    <mergeCell ref="H24:I24"/>
    <mergeCell ref="H25:I25"/>
    <mergeCell ref="H26:I26"/>
    <mergeCell ref="J33:K33"/>
    <mergeCell ref="L35:M35"/>
    <mergeCell ref="L36:M36"/>
    <mergeCell ref="L34:M34"/>
    <mergeCell ref="H32:I32"/>
    <mergeCell ref="J25:K25"/>
    <mergeCell ref="J26:K26"/>
    <mergeCell ref="H59:I59"/>
    <mergeCell ref="H60:I60"/>
    <mergeCell ref="C20:D20"/>
    <mergeCell ref="C21:D21"/>
    <mergeCell ref="C22:D22"/>
    <mergeCell ref="J20:K20"/>
    <mergeCell ref="J22:K22"/>
    <mergeCell ref="J23:K23"/>
    <mergeCell ref="O155:O156"/>
    <mergeCell ref="O154:Q154"/>
    <mergeCell ref="L24:M24"/>
    <mergeCell ref="L21:M21"/>
    <mergeCell ref="L22:M22"/>
    <mergeCell ref="L20:M20"/>
    <mergeCell ref="H20:I20"/>
    <mergeCell ref="L23:M23"/>
    <mergeCell ref="J21:K21"/>
    <mergeCell ref="H21:I21"/>
    <mergeCell ref="H22:I22"/>
    <mergeCell ref="H33:I33"/>
    <mergeCell ref="J27:K27"/>
    <mergeCell ref="L29:M29"/>
    <mergeCell ref="L25:M25"/>
    <mergeCell ref="L26:M26"/>
    <mergeCell ref="L27:M27"/>
    <mergeCell ref="L28:M28"/>
    <mergeCell ref="U7:W7"/>
    <mergeCell ref="Q7:T7"/>
    <mergeCell ref="H7:N7"/>
    <mergeCell ref="J13:K13"/>
    <mergeCell ref="J14:K14"/>
    <mergeCell ref="J15:K15"/>
    <mergeCell ref="J16:K16"/>
    <mergeCell ref="L14:M14"/>
    <mergeCell ref="L15:M15"/>
    <mergeCell ref="L16:M16"/>
    <mergeCell ref="L10:M10"/>
    <mergeCell ref="L11:M11"/>
    <mergeCell ref="L13:M13"/>
    <mergeCell ref="L9:M9"/>
    <mergeCell ref="H8:I8"/>
    <mergeCell ref="H10:I10"/>
    <mergeCell ref="H11:I11"/>
    <mergeCell ref="H13:I13"/>
    <mergeCell ref="H14:I14"/>
    <mergeCell ref="H15:I15"/>
    <mergeCell ref="H16:I16"/>
    <mergeCell ref="O7:P7"/>
    <mergeCell ref="B2:N2"/>
    <mergeCell ref="E4:G4"/>
    <mergeCell ref="C13:D13"/>
    <mergeCell ref="C14:D14"/>
    <mergeCell ref="C15:D15"/>
    <mergeCell ref="C16:D16"/>
    <mergeCell ref="C17:D17"/>
    <mergeCell ref="C18:D18"/>
    <mergeCell ref="C19:D19"/>
    <mergeCell ref="L19:M19"/>
    <mergeCell ref="C11:D11"/>
    <mergeCell ref="B3:H3"/>
    <mergeCell ref="E7:G7"/>
    <mergeCell ref="B4:C4"/>
    <mergeCell ref="B5:C5"/>
    <mergeCell ref="E5:G5"/>
    <mergeCell ref="C10:D10"/>
    <mergeCell ref="J8:K8"/>
    <mergeCell ref="J10:K10"/>
    <mergeCell ref="J11:K11"/>
    <mergeCell ref="J4:N4"/>
    <mergeCell ref="L8:M8"/>
    <mergeCell ref="L17:M17"/>
    <mergeCell ref="L18:M18"/>
    <mergeCell ref="C27:D27"/>
    <mergeCell ref="C28:D28"/>
    <mergeCell ref="C29:D29"/>
    <mergeCell ref="C30:D30"/>
    <mergeCell ref="C31:D31"/>
    <mergeCell ref="H31:I31"/>
    <mergeCell ref="H27:I27"/>
    <mergeCell ref="H28:I28"/>
    <mergeCell ref="J28:K28"/>
    <mergeCell ref="C34:D34"/>
    <mergeCell ref="T155:W155"/>
    <mergeCell ref="U12:W12"/>
    <mergeCell ref="H12:I12"/>
    <mergeCell ref="J12:K12"/>
    <mergeCell ref="L12:M12"/>
    <mergeCell ref="J34:K34"/>
    <mergeCell ref="J35:K35"/>
    <mergeCell ref="J36:K36"/>
    <mergeCell ref="J29:K29"/>
    <mergeCell ref="J30:K30"/>
    <mergeCell ref="J31:K31"/>
    <mergeCell ref="J32:K32"/>
    <mergeCell ref="L32:M32"/>
    <mergeCell ref="L33:M33"/>
    <mergeCell ref="C25:D25"/>
    <mergeCell ref="C26:D26"/>
    <mergeCell ref="C37:D37"/>
    <mergeCell ref="C38:D38"/>
    <mergeCell ref="C39:D39"/>
    <mergeCell ref="C40:D40"/>
    <mergeCell ref="C41:D41"/>
    <mergeCell ref="L30:M30"/>
    <mergeCell ref="L31:M31"/>
    <mergeCell ref="C156:H156"/>
    <mergeCell ref="C153:E153"/>
    <mergeCell ref="C154:E154"/>
    <mergeCell ref="K154:M154"/>
    <mergeCell ref="H9:I9"/>
    <mergeCell ref="J9:K9"/>
    <mergeCell ref="C160:H160"/>
    <mergeCell ref="C12:D12"/>
    <mergeCell ref="E8:E11"/>
    <mergeCell ref="F8:F11"/>
    <mergeCell ref="G8:G11"/>
    <mergeCell ref="C155:I155"/>
    <mergeCell ref="C23:D23"/>
    <mergeCell ref="C35:D35"/>
    <mergeCell ref="C36:D36"/>
    <mergeCell ref="H34:I34"/>
    <mergeCell ref="H35:I35"/>
    <mergeCell ref="H36:I36"/>
    <mergeCell ref="H29:I29"/>
    <mergeCell ref="H30:I30"/>
    <mergeCell ref="C32:D32"/>
    <mergeCell ref="C33:D33"/>
    <mergeCell ref="C24:D24"/>
    <mergeCell ref="C152:D152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32:I132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41:I141"/>
    <mergeCell ref="H142:I142"/>
    <mergeCell ref="H143:I143"/>
    <mergeCell ref="H144:I144"/>
    <mergeCell ref="H145:I145"/>
    <mergeCell ref="H146:I146"/>
    <mergeCell ref="H147:I147"/>
    <mergeCell ref="H148:I148"/>
    <mergeCell ref="H149:I149"/>
    <mergeCell ref="H150:I150"/>
    <mergeCell ref="H151:I151"/>
    <mergeCell ref="C157:H158"/>
    <mergeCell ref="C159:H159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L92:M92"/>
    <mergeCell ref="L93:M93"/>
    <mergeCell ref="L94:M94"/>
    <mergeCell ref="L95:M95"/>
    <mergeCell ref="L96:M96"/>
    <mergeCell ref="L97:M97"/>
    <mergeCell ref="L98:M98"/>
    <mergeCell ref="L99:M99"/>
    <mergeCell ref="L100:M100"/>
    <mergeCell ref="L101:M101"/>
    <mergeCell ref="L102:M102"/>
    <mergeCell ref="L103:M103"/>
    <mergeCell ref="L104:M104"/>
    <mergeCell ref="L105:M105"/>
    <mergeCell ref="L106:M106"/>
    <mergeCell ref="L107:M107"/>
    <mergeCell ref="L108:M108"/>
    <mergeCell ref="L109:M109"/>
    <mergeCell ref="L110:M110"/>
    <mergeCell ref="L111:M111"/>
    <mergeCell ref="L112:M112"/>
    <mergeCell ref="L113:M113"/>
    <mergeCell ref="L114:M114"/>
    <mergeCell ref="L115:M115"/>
    <mergeCell ref="L116:M116"/>
    <mergeCell ref="L117:M117"/>
    <mergeCell ref="L118:M118"/>
    <mergeCell ref="L119:M119"/>
    <mergeCell ref="L120:M120"/>
    <mergeCell ref="L121:M121"/>
    <mergeCell ref="L122:M122"/>
    <mergeCell ref="L123:M123"/>
    <mergeCell ref="L124:M124"/>
    <mergeCell ref="L125:M125"/>
    <mergeCell ref="L126:M126"/>
    <mergeCell ref="L127:M127"/>
    <mergeCell ref="L128:M128"/>
    <mergeCell ref="L129:M129"/>
    <mergeCell ref="L130:M130"/>
    <mergeCell ref="L131:M131"/>
    <mergeCell ref="L132:M132"/>
    <mergeCell ref="L133:M133"/>
    <mergeCell ref="L134:M134"/>
    <mergeCell ref="L135:M135"/>
    <mergeCell ref="L136:M136"/>
    <mergeCell ref="L146:M146"/>
    <mergeCell ref="L147:M147"/>
    <mergeCell ref="L148:M148"/>
    <mergeCell ref="L149:M149"/>
    <mergeCell ref="L150:M150"/>
    <mergeCell ref="L151:M151"/>
    <mergeCell ref="L137:M137"/>
    <mergeCell ref="L138:M138"/>
    <mergeCell ref="L139:M139"/>
    <mergeCell ref="L140:M140"/>
    <mergeCell ref="L141:M141"/>
    <mergeCell ref="L142:M142"/>
    <mergeCell ref="L143:M143"/>
    <mergeCell ref="L144:M144"/>
    <mergeCell ref="L145:M145"/>
  </mergeCells>
  <conditionalFormatting sqref="E13:F152 G14:G152">
    <cfRule type="cellIs" dxfId="44" priority="36" operator="equal">
      <formula>0</formula>
    </cfRule>
  </conditionalFormatting>
  <conditionalFormatting sqref="F1:F8 F167 F173:F1048576">
    <cfRule type="cellIs" dxfId="43" priority="37" operator="equal">
      <formula>0</formula>
    </cfRule>
  </conditionalFormatting>
  <conditionalFormatting sqref="F12">
    <cfRule type="cellIs" dxfId="42" priority="16" operator="equal">
      <formula>0</formula>
    </cfRule>
  </conditionalFormatting>
  <conditionalFormatting sqref="H12">
    <cfRule type="cellIs" dxfId="41" priority="17" operator="equal">
      <formula>0</formula>
    </cfRule>
  </conditionalFormatting>
  <conditionalFormatting sqref="J155:N160 N157:Q160">
    <cfRule type="cellIs" dxfId="40" priority="39" operator="equal">
      <formula>0</formula>
    </cfRule>
    <cfRule type="cellIs" dxfId="39" priority="40" operator="equal">
      <formula>0</formula>
    </cfRule>
  </conditionalFormatting>
  <conditionalFormatting sqref="N13:P152">
    <cfRule type="cellIs" dxfId="38" priority="11" operator="equal">
      <formula>FALSE</formula>
    </cfRule>
    <cfRule type="cellIs" dxfId="37" priority="75" operator="equal">
      <formula>0</formula>
    </cfRule>
    <cfRule type="cellIs" dxfId="36" priority="76" operator="equal">
      <formula>0</formula>
    </cfRule>
  </conditionalFormatting>
  <conditionalFormatting sqref="Q13:Q152">
    <cfRule type="cellIs" dxfId="35" priority="27" operator="equal">
      <formula>0</formula>
    </cfRule>
    <cfRule type="expression" dxfId="34" priority="28" stopIfTrue="1">
      <formula>$E13="Chargé"</formula>
    </cfRule>
    <cfRule type="cellIs" dxfId="33" priority="29" operator="equal">
      <formula>FALSE</formula>
    </cfRule>
    <cfRule type="cellIs" dxfId="32" priority="30" stopIfTrue="1" operator="equal">
      <formula>0</formula>
    </cfRule>
  </conditionalFormatting>
  <conditionalFormatting sqref="Q152">
    <cfRule type="cellIs" dxfId="31" priority="26" operator="equal">
      <formula>FALSE</formula>
    </cfRule>
  </conditionalFormatting>
  <conditionalFormatting sqref="R13:T152">
    <cfRule type="expression" dxfId="30" priority="18">
      <formula>$E13="Vide"</formula>
    </cfRule>
    <cfRule type="cellIs" dxfId="29" priority="20" operator="equal">
      <formula>FALSE</formula>
    </cfRule>
    <cfRule type="cellIs" dxfId="28" priority="25" stopIfTrue="1" operator="equal">
      <formula>0</formula>
    </cfRule>
  </conditionalFormatting>
  <conditionalFormatting sqref="U13:U152">
    <cfRule type="cellIs" dxfId="27" priority="64" operator="equal">
      <formula>0</formula>
    </cfRule>
  </conditionalFormatting>
  <conditionalFormatting sqref="V13:W152">
    <cfRule type="expression" dxfId="26" priority="59">
      <formula>$E13="Vide"</formula>
    </cfRule>
  </conditionalFormatting>
  <conditionalFormatting sqref="X1:AF1048576 AH12:AP152">
    <cfRule type="cellIs" dxfId="25" priority="15" operator="equal">
      <formula>FALSE</formula>
    </cfRule>
  </conditionalFormatting>
  <conditionalFormatting sqref="AH1:AO1048576">
    <cfRule type="cellIs" dxfId="24" priority="12" operator="equal">
      <formula>TRUE</formula>
    </cfRule>
  </conditionalFormatting>
  <dataValidations count="6">
    <dataValidation type="list" allowBlank="1" showInputMessage="1" showErrorMessage="1" error="Choisissez 'Vide' ou 'Chargé" sqref="E13" xr:uid="{35BCABE0-92E6-4E2C-B6E8-7CBCCAFAF4FC}">
      <formula1>"Vide,Chargé"</formula1>
    </dataValidation>
    <dataValidation type="custom" allowBlank="1" showInputMessage="1" showErrorMessage="1" errorTitle="Let op" error="Bij &quot;Type&quot; is Empty ingevuld. Daarom hoeft deze niet ingevuld te worden. " sqref="V13:W152" xr:uid="{49C5FA64-F331-4C92-A58B-45E88B717566}">
      <formula1>$E13="Leeg"</formula1>
    </dataValidation>
    <dataValidation type="custom" allowBlank="1" showInputMessage="1" showErrorMessage="1" errorTitle="Let op" error="Pour 'Type', 'Chargé' est renseigné. Il n'est donc pas nécessaire de remplir cette colonne. " sqref="Q13:Q152" xr:uid="{22C69023-8854-4B99-9757-F4290241F6EA}">
      <formula1>$E13="Vide"</formula1>
    </dataValidation>
    <dataValidation type="custom" allowBlank="1" showInputMessage="1" showErrorMessage="1" errorTitle="Let op" error="Bij 'Type' is 'Leeg' ingevuld. Daarom hoeft deze kolom niet ingevuld te worden. " sqref="T13:T152" xr:uid="{76B415C9-A2A8-2A43-B849-DDC16743EADD}">
      <formula1>$E13="Chargé"</formula1>
    </dataValidation>
    <dataValidation type="list" allowBlank="1" showInputMessage="1" showErrorMessage="1" sqref="E14:E152" xr:uid="{97B353DE-5C51-4B19-BABE-F065ABF86F50}">
      <formula1>"Vide,Chargé"</formula1>
    </dataValidation>
    <dataValidation type="custom" allowBlank="1" showInputMessage="1" showErrorMessage="1" errorTitle="Let op" error="Pour 'Type', 'Vide' est renseigné. Il n'est donc pas nécessaire de remplir cette colonne. " sqref="R13:S152" xr:uid="{FA797B87-B0C9-4E57-87B2-B35764AE7A6C}">
      <formula1>$E13="Chargé"</formula1>
    </dataValidation>
  </dataValidations>
  <pageMargins left="0.23622047244094491" right="0.23622047244094491" top="0.39370078740157483" bottom="0.74803149606299213" header="0.31496062992125984" footer="0.31496062992125984"/>
  <pageSetup paperSize="8" scale="79" fitToHeight="0" orientation="landscape" r:id="rId1"/>
  <rowBreaks count="1" manualBreakCount="1">
    <brk id="153" max="2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C6A1D5-80EF-421D-AE8C-DCC7FF9A3512}">
          <x14:formula1>
            <xm:f>Carburant!$A$1:$A$9</xm:f>
          </x14:formula1>
          <xm:sqref>O13:O152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AF9FF-29E2-4F2A-9D94-85C278BED52F}">
  <dimension ref="A1:B9"/>
  <sheetViews>
    <sheetView workbookViewId="0">
      <selection activeCell="C1" sqref="C1"/>
    </sheetView>
  </sheetViews>
  <sheetFormatPr defaultRowHeight="12.75" x14ac:dyDescent="0.2"/>
  <cols>
    <col min="1" max="1" width="19" bestFit="1" customWidth="1"/>
    <col min="2" max="2" width="5.42578125" bestFit="1" customWidth="1"/>
  </cols>
  <sheetData>
    <row r="1" spans="1:2" x14ac:dyDescent="0.2">
      <c r="A1" s="136" t="s">
        <v>97</v>
      </c>
      <c r="B1" s="137">
        <v>0</v>
      </c>
    </row>
    <row r="2" spans="1:2" x14ac:dyDescent="0.2">
      <c r="A2" s="138" t="s">
        <v>89</v>
      </c>
      <c r="B2" s="139">
        <v>2.6520000000000001</v>
      </c>
    </row>
    <row r="3" spans="1:2" x14ac:dyDescent="0.2">
      <c r="A3" s="138" t="s">
        <v>90</v>
      </c>
      <c r="B3" s="139">
        <v>2.468</v>
      </c>
    </row>
    <row r="4" spans="1:2" x14ac:dyDescent="0.2">
      <c r="A4" s="138" t="s">
        <v>91</v>
      </c>
      <c r="B4" s="139">
        <v>3.2000000000000001E-2</v>
      </c>
    </row>
    <row r="5" spans="1:2" x14ac:dyDescent="0.2">
      <c r="A5" s="138" t="s">
        <v>92</v>
      </c>
      <c r="B5" s="139">
        <v>3.1E-2</v>
      </c>
    </row>
    <row r="6" spans="1:2" x14ac:dyDescent="0.2">
      <c r="A6" s="138" t="s">
        <v>93</v>
      </c>
      <c r="B6" s="139">
        <v>2.4649999999999999</v>
      </c>
    </row>
    <row r="7" spans="1:2" x14ac:dyDescent="0.2">
      <c r="A7" s="138" t="s">
        <v>94</v>
      </c>
      <c r="B7" s="139">
        <v>2.1280000000000001</v>
      </c>
    </row>
    <row r="8" spans="1:2" x14ac:dyDescent="0.2">
      <c r="A8" s="138" t="s">
        <v>95</v>
      </c>
      <c r="B8" s="139">
        <v>2.9449999999999998</v>
      </c>
    </row>
    <row r="9" spans="1:2" x14ac:dyDescent="0.2">
      <c r="A9" s="138" t="s">
        <v>96</v>
      </c>
      <c r="B9" s="139">
        <v>0.17599999999999999</v>
      </c>
    </row>
  </sheetData>
  <sheetProtection algorithmName="SHA-512" hashValue="ZC1uOe633jvbHP5BFTo/S8/sdEDcR2iY1pkZxSqAJ1lZqvtJkCCC6tYV7/I+QzN1dZ8e+feL00PgtNEI2s/mOg==" saltValue="4dOnU7bLsPAlFr7EpIZQH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44711-78FE-4CED-9DD6-7AE34BD6E112}">
  <sheetPr>
    <pageSetUpPr fitToPage="1"/>
  </sheetPr>
  <dimension ref="A1:BA47"/>
  <sheetViews>
    <sheetView showZeros="0" zoomScaleNormal="100" zoomScaleSheetLayoutView="100" workbookViewId="0"/>
  </sheetViews>
  <sheetFormatPr defaultColWidth="9.140625" defaultRowHeight="12.75" x14ac:dyDescent="0.2"/>
  <cols>
    <col min="1" max="1" width="6.28515625" style="3" customWidth="1"/>
    <col min="2" max="2" width="6.28515625" style="6" customWidth="1"/>
    <col min="3" max="3" width="9.140625" style="5" customWidth="1"/>
    <col min="4" max="4" width="1.7109375" style="5" customWidth="1"/>
    <col min="5" max="7" width="20.7109375" style="5" customWidth="1"/>
    <col min="8" max="8" width="13.7109375" style="5" customWidth="1"/>
    <col min="9" max="9" width="1.7109375" style="5" customWidth="1"/>
    <col min="10" max="10" width="13.7109375" style="5" customWidth="1"/>
    <col min="11" max="11" width="1.7109375" style="5" customWidth="1"/>
    <col min="12" max="13" width="7.7109375" style="5" customWidth="1"/>
    <col min="14" max="16" width="14.7109375" style="5" customWidth="1"/>
    <col min="17" max="22" width="12.7109375" style="5" customWidth="1"/>
    <col min="23" max="23" width="12.7109375" style="6" customWidth="1"/>
    <col min="24" max="25" width="11.7109375" style="87" hidden="1" customWidth="1"/>
    <col min="26" max="29" width="15.7109375" style="87" hidden="1" customWidth="1"/>
    <col min="30" max="30" width="0" style="87" hidden="1" customWidth="1"/>
    <col min="31" max="32" width="0" style="92" hidden="1" customWidth="1"/>
    <col min="33" max="33" width="0" style="6" hidden="1" customWidth="1"/>
    <col min="34" max="35" width="9.42578125" style="92" hidden="1" customWidth="1"/>
    <col min="36" max="40" width="0" style="92" hidden="1" customWidth="1"/>
    <col min="41" max="45" width="9.140625" style="92"/>
    <col min="46" max="53" width="9.140625" style="98"/>
    <col min="54" max="16384" width="9.140625" style="6"/>
  </cols>
  <sheetData>
    <row r="1" spans="1:53" ht="20.100000000000001" customHeight="1" x14ac:dyDescent="0.2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/>
      <c r="O1" s="4"/>
      <c r="P1" s="4"/>
      <c r="Q1" s="4"/>
      <c r="R1" s="4"/>
      <c r="S1" s="4"/>
      <c r="T1" s="4"/>
      <c r="U1" s="4"/>
      <c r="V1" s="4"/>
      <c r="W1" s="3"/>
    </row>
    <row r="2" spans="1:53" ht="20.100000000000001" customHeight="1" x14ac:dyDescent="0.2">
      <c r="B2" s="222" t="s">
        <v>29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97"/>
      <c r="P2" s="97"/>
      <c r="Q2" s="4"/>
      <c r="R2" s="4"/>
      <c r="S2" s="4"/>
      <c r="T2" s="4"/>
      <c r="U2" s="4"/>
      <c r="V2" s="4"/>
      <c r="W2" s="3"/>
    </row>
    <row r="3" spans="1:53" ht="20.100000000000001" customHeight="1" x14ac:dyDescent="0.2">
      <c r="B3" s="229"/>
      <c r="C3" s="229"/>
      <c r="D3" s="229"/>
      <c r="E3" s="229"/>
      <c r="F3" s="229"/>
      <c r="G3" s="229"/>
      <c r="H3" s="229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</row>
    <row r="4" spans="1:53" s="7" customFormat="1" ht="20.100000000000001" customHeight="1" x14ac:dyDescent="0.2">
      <c r="A4" s="2"/>
      <c r="B4" s="233" t="s">
        <v>30</v>
      </c>
      <c r="C4" s="233" t="s">
        <v>2</v>
      </c>
      <c r="D4" s="15" t="s">
        <v>1</v>
      </c>
      <c r="E4" s="223"/>
      <c r="F4" s="223"/>
      <c r="G4" s="223"/>
      <c r="H4" s="16" t="s">
        <v>12</v>
      </c>
      <c r="I4" s="10" t="s">
        <v>1</v>
      </c>
      <c r="J4" s="241"/>
      <c r="K4" s="241"/>
      <c r="L4" s="241"/>
      <c r="M4" s="241"/>
      <c r="N4" s="241"/>
      <c r="O4" s="4"/>
      <c r="P4" s="2"/>
      <c r="Q4" s="2"/>
      <c r="R4" s="1"/>
      <c r="S4" s="1"/>
      <c r="T4" s="1"/>
      <c r="U4" s="2"/>
      <c r="V4" s="1"/>
      <c r="W4" s="2"/>
      <c r="X4" s="88"/>
      <c r="Y4" s="88"/>
      <c r="Z4" s="88"/>
      <c r="AA4" s="88"/>
      <c r="AB4" s="88"/>
      <c r="AC4" s="88"/>
      <c r="AD4" s="88"/>
      <c r="AE4" s="93"/>
      <c r="AF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115"/>
      <c r="AU4" s="115"/>
      <c r="AV4" s="115"/>
      <c r="AW4" s="115"/>
      <c r="AX4" s="115"/>
      <c r="AY4" s="115"/>
      <c r="AZ4" s="115"/>
      <c r="BA4" s="115"/>
    </row>
    <row r="5" spans="1:53" s="7" customFormat="1" ht="20.100000000000001" customHeight="1" x14ac:dyDescent="0.2">
      <c r="A5" s="2"/>
      <c r="B5" s="234" t="s">
        <v>31</v>
      </c>
      <c r="C5" s="234" t="s">
        <v>11</v>
      </c>
      <c r="D5" s="15" t="s">
        <v>1</v>
      </c>
      <c r="E5" s="235"/>
      <c r="F5" s="235"/>
      <c r="G5" s="235"/>
      <c r="H5" s="16" t="s">
        <v>0</v>
      </c>
      <c r="I5" s="10" t="s">
        <v>0</v>
      </c>
      <c r="J5" s="4"/>
      <c r="K5" s="4"/>
      <c r="L5" s="4"/>
      <c r="M5" s="4"/>
      <c r="N5" s="4"/>
      <c r="O5" s="4"/>
      <c r="P5" s="11"/>
      <c r="Q5" s="2"/>
      <c r="R5" s="81"/>
      <c r="S5" s="1"/>
      <c r="T5" s="1"/>
      <c r="U5" s="1"/>
      <c r="V5" s="1"/>
      <c r="W5" s="2"/>
      <c r="X5" s="88"/>
      <c r="Y5" s="88"/>
      <c r="Z5" s="88"/>
      <c r="AA5" s="88"/>
      <c r="AB5" s="88"/>
      <c r="AC5" s="88"/>
      <c r="AD5" s="88"/>
      <c r="AE5" s="93"/>
      <c r="AF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115"/>
      <c r="AU5" s="115"/>
      <c r="AV5" s="115"/>
      <c r="AW5" s="115"/>
      <c r="AX5" s="115"/>
      <c r="AY5" s="115"/>
      <c r="AZ5" s="115"/>
      <c r="BA5" s="115"/>
    </row>
    <row r="6" spans="1:53" s="7" customFormat="1" ht="20.100000000000001" customHeight="1" thickBot="1" x14ac:dyDescent="0.25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88"/>
      <c r="Y6" s="88"/>
      <c r="Z6" s="88"/>
      <c r="AA6" s="88"/>
      <c r="AB6" s="88"/>
      <c r="AC6" s="88"/>
      <c r="AD6" s="88"/>
      <c r="AE6" s="93"/>
      <c r="AF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115"/>
      <c r="AU6" s="115"/>
      <c r="AV6" s="115"/>
      <c r="AW6" s="115"/>
      <c r="AX6" s="115"/>
      <c r="AY6" s="115"/>
      <c r="AZ6" s="115"/>
      <c r="BA6" s="115"/>
    </row>
    <row r="7" spans="1:53" s="9" customFormat="1" ht="27" customHeight="1" x14ac:dyDescent="0.2">
      <c r="A7" s="13"/>
      <c r="C7" s="10"/>
      <c r="D7" s="10"/>
      <c r="E7" s="230" t="s">
        <v>33</v>
      </c>
      <c r="F7" s="231"/>
      <c r="G7" s="232"/>
      <c r="H7" s="230" t="s">
        <v>34</v>
      </c>
      <c r="I7" s="231"/>
      <c r="J7" s="231"/>
      <c r="K7" s="231"/>
      <c r="L7" s="231"/>
      <c r="M7" s="231"/>
      <c r="N7" s="232"/>
      <c r="O7" s="230" t="s">
        <v>84</v>
      </c>
      <c r="P7" s="231"/>
      <c r="Q7" s="230" t="s">
        <v>35</v>
      </c>
      <c r="R7" s="231"/>
      <c r="S7" s="231"/>
      <c r="T7" s="231"/>
      <c r="U7" s="230" t="s">
        <v>36</v>
      </c>
      <c r="V7" s="231"/>
      <c r="W7" s="232"/>
      <c r="X7" s="89"/>
      <c r="Y7" s="89"/>
      <c r="Z7" s="89"/>
      <c r="AA7" s="89"/>
      <c r="AB7" s="89"/>
      <c r="AC7" s="89"/>
      <c r="AD7" s="89"/>
      <c r="AE7" s="94"/>
      <c r="AF7" s="94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115"/>
      <c r="AU7" s="115"/>
      <c r="AV7" s="115"/>
      <c r="AW7" s="116"/>
      <c r="AX7" s="116"/>
      <c r="AY7" s="116"/>
      <c r="AZ7" s="116"/>
      <c r="BA7" s="116"/>
    </row>
    <row r="8" spans="1:53" s="8" customFormat="1" ht="15" customHeight="1" x14ac:dyDescent="0.2">
      <c r="A8" s="1"/>
      <c r="B8" s="17"/>
      <c r="C8" s="17"/>
      <c r="D8" s="17"/>
      <c r="E8" s="199" t="s">
        <v>28</v>
      </c>
      <c r="F8" s="202" t="s">
        <v>37</v>
      </c>
      <c r="G8" s="205" t="s">
        <v>38</v>
      </c>
      <c r="H8" s="245" t="s">
        <v>3</v>
      </c>
      <c r="I8" s="238"/>
      <c r="J8" s="237" t="s">
        <v>4</v>
      </c>
      <c r="K8" s="238"/>
      <c r="L8" s="237" t="s">
        <v>5</v>
      </c>
      <c r="M8" s="238"/>
      <c r="N8" s="77" t="s">
        <v>47</v>
      </c>
      <c r="O8" s="126"/>
      <c r="P8" s="126"/>
      <c r="Q8" s="78"/>
      <c r="R8" s="79" t="s">
        <v>9</v>
      </c>
      <c r="S8" s="79" t="s">
        <v>10</v>
      </c>
      <c r="T8" s="83" t="s">
        <v>15</v>
      </c>
      <c r="U8" s="75" t="s">
        <v>0</v>
      </c>
      <c r="V8" s="106" t="s">
        <v>55</v>
      </c>
      <c r="W8" s="101" t="s">
        <v>58</v>
      </c>
      <c r="X8" s="88"/>
      <c r="Y8" s="88"/>
      <c r="Z8" s="88"/>
      <c r="AA8" s="88"/>
      <c r="AB8" s="88"/>
      <c r="AC8" s="88"/>
      <c r="AD8" s="88"/>
      <c r="AE8" s="88"/>
      <c r="AF8" s="88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115"/>
      <c r="AU8" s="115"/>
      <c r="AV8" s="115"/>
      <c r="AW8" s="117"/>
      <c r="AX8" s="117"/>
      <c r="AY8" s="117"/>
      <c r="AZ8" s="117"/>
      <c r="BA8" s="117"/>
    </row>
    <row r="9" spans="1:53" s="8" customFormat="1" ht="15" customHeight="1" x14ac:dyDescent="0.2">
      <c r="A9" s="1"/>
      <c r="B9" s="17"/>
      <c r="C9" s="17"/>
      <c r="D9" s="17"/>
      <c r="E9" s="200"/>
      <c r="F9" s="203"/>
      <c r="G9" s="206"/>
      <c r="H9" s="193" t="s">
        <v>40</v>
      </c>
      <c r="I9" s="194"/>
      <c r="J9" s="195" t="s">
        <v>46</v>
      </c>
      <c r="K9" s="194"/>
      <c r="L9" s="195" t="s">
        <v>40</v>
      </c>
      <c r="M9" s="194"/>
      <c r="N9" s="99"/>
      <c r="O9" s="127"/>
      <c r="P9" s="132" t="s">
        <v>85</v>
      </c>
      <c r="Q9" s="102"/>
      <c r="R9" s="103" t="s">
        <v>0</v>
      </c>
      <c r="S9" s="103"/>
      <c r="T9" s="104" t="s">
        <v>53</v>
      </c>
      <c r="U9" s="105" t="s">
        <v>55</v>
      </c>
      <c r="V9" s="106" t="s">
        <v>57</v>
      </c>
      <c r="W9" s="107" t="s">
        <v>59</v>
      </c>
      <c r="X9" s="88"/>
      <c r="Y9" s="88"/>
      <c r="Z9" s="88"/>
      <c r="AA9" s="88"/>
      <c r="AB9" s="88"/>
      <c r="AC9" s="88"/>
      <c r="AD9" s="88"/>
      <c r="AE9" s="88"/>
      <c r="AF9" s="88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115"/>
      <c r="AU9" s="115"/>
      <c r="AV9" s="115"/>
      <c r="AW9" s="117"/>
      <c r="AX9" s="117"/>
      <c r="AY9" s="117"/>
      <c r="AZ9" s="117"/>
      <c r="BA9" s="117"/>
    </row>
    <row r="10" spans="1:53" s="7" customFormat="1" ht="15" x14ac:dyDescent="0.2">
      <c r="A10" s="2"/>
      <c r="B10" s="17"/>
      <c r="C10" s="236"/>
      <c r="D10" s="236"/>
      <c r="E10" s="200"/>
      <c r="F10" s="203"/>
      <c r="G10" s="206"/>
      <c r="H10" s="193" t="s">
        <v>41</v>
      </c>
      <c r="I10" s="194"/>
      <c r="J10" s="195" t="s">
        <v>43</v>
      </c>
      <c r="K10" s="194"/>
      <c r="L10" s="195" t="s">
        <v>41</v>
      </c>
      <c r="M10" s="194"/>
      <c r="N10" s="100" t="s">
        <v>48</v>
      </c>
      <c r="O10" s="128"/>
      <c r="P10" s="132" t="s">
        <v>86</v>
      </c>
      <c r="Q10" s="108" t="s">
        <v>51</v>
      </c>
      <c r="R10" s="103" t="s">
        <v>51</v>
      </c>
      <c r="S10" s="103" t="s">
        <v>53</v>
      </c>
      <c r="T10" s="104" t="s">
        <v>14</v>
      </c>
      <c r="U10" s="105" t="s">
        <v>56</v>
      </c>
      <c r="V10" s="106" t="s">
        <v>61</v>
      </c>
      <c r="W10" s="107" t="s">
        <v>60</v>
      </c>
      <c r="X10" s="88"/>
      <c r="Y10" s="88"/>
      <c r="Z10" s="88"/>
      <c r="AA10" s="88"/>
      <c r="AB10" s="88"/>
      <c r="AC10" s="88"/>
      <c r="AD10" s="88"/>
      <c r="AE10" s="93"/>
      <c r="AF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115"/>
      <c r="AU10" s="115"/>
      <c r="AV10" s="115"/>
      <c r="AW10" s="115"/>
      <c r="AX10" s="115"/>
      <c r="AY10" s="115"/>
      <c r="AZ10" s="115"/>
      <c r="BA10" s="115"/>
    </row>
    <row r="11" spans="1:53" s="19" customFormat="1" ht="15" customHeight="1" thickBot="1" x14ac:dyDescent="0.25">
      <c r="A11" s="18"/>
      <c r="B11" s="17" t="s">
        <v>0</v>
      </c>
      <c r="C11" s="228" t="s">
        <v>0</v>
      </c>
      <c r="D11" s="228"/>
      <c r="E11" s="201"/>
      <c r="F11" s="204"/>
      <c r="G11" s="207"/>
      <c r="H11" s="246" t="s">
        <v>42</v>
      </c>
      <c r="I11" s="240"/>
      <c r="J11" s="239" t="s">
        <v>44</v>
      </c>
      <c r="K11" s="240"/>
      <c r="L11" s="195" t="s">
        <v>45</v>
      </c>
      <c r="M11" s="194"/>
      <c r="N11" s="100" t="s">
        <v>49</v>
      </c>
      <c r="O11" s="128" t="s">
        <v>32</v>
      </c>
      <c r="P11" s="132" t="s">
        <v>87</v>
      </c>
      <c r="Q11" s="108" t="s">
        <v>50</v>
      </c>
      <c r="R11" s="103" t="s">
        <v>52</v>
      </c>
      <c r="S11" s="109" t="s">
        <v>54</v>
      </c>
      <c r="T11" s="104" t="s">
        <v>16</v>
      </c>
      <c r="U11" s="76" t="s">
        <v>6</v>
      </c>
      <c r="V11" s="110" t="s">
        <v>6</v>
      </c>
      <c r="W11" s="107" t="s">
        <v>7</v>
      </c>
      <c r="X11" s="90"/>
      <c r="Y11" s="90"/>
      <c r="Z11" s="90"/>
      <c r="AA11" s="90"/>
      <c r="AB11" s="90"/>
      <c r="AC11" s="90"/>
      <c r="AD11" s="90"/>
      <c r="AE11" s="95"/>
      <c r="AF11" s="95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115"/>
      <c r="AU11" s="115"/>
      <c r="AV11" s="115"/>
      <c r="AW11" s="118"/>
      <c r="AX11" s="118"/>
      <c r="AY11" s="118"/>
      <c r="AZ11" s="118"/>
      <c r="BA11" s="118"/>
    </row>
    <row r="12" spans="1:53" s="67" customFormat="1" ht="29.25" customHeight="1" thickBot="1" x14ac:dyDescent="0.25">
      <c r="B12" s="68" t="s">
        <v>8</v>
      </c>
      <c r="C12" s="261" t="s">
        <v>39</v>
      </c>
      <c r="D12" s="261"/>
      <c r="E12" s="71" t="s">
        <v>63</v>
      </c>
      <c r="F12" s="74" t="s">
        <v>81</v>
      </c>
      <c r="G12" s="69" t="s">
        <v>62</v>
      </c>
      <c r="H12" s="216" t="s">
        <v>80</v>
      </c>
      <c r="I12" s="217"/>
      <c r="J12" s="218" t="s">
        <v>62</v>
      </c>
      <c r="K12" s="219"/>
      <c r="L12" s="218" t="s">
        <v>62</v>
      </c>
      <c r="M12" s="219"/>
      <c r="N12" s="70" t="s">
        <v>64</v>
      </c>
      <c r="O12" s="129"/>
      <c r="P12" s="129"/>
      <c r="Q12" s="72" t="s">
        <v>62</v>
      </c>
      <c r="R12" s="73" t="s">
        <v>62</v>
      </c>
      <c r="S12" s="73" t="s">
        <v>62</v>
      </c>
      <c r="T12" s="82" t="s">
        <v>64</v>
      </c>
      <c r="U12" s="213" t="s">
        <v>64</v>
      </c>
      <c r="V12" s="214"/>
      <c r="W12" s="215"/>
      <c r="X12" s="91" t="s">
        <v>19</v>
      </c>
      <c r="Y12" s="91" t="s">
        <v>20</v>
      </c>
      <c r="Z12" s="91" t="s">
        <v>21</v>
      </c>
      <c r="AA12" s="91" t="s">
        <v>22</v>
      </c>
      <c r="AB12" s="91" t="s">
        <v>23</v>
      </c>
      <c r="AC12" s="91" t="s">
        <v>24</v>
      </c>
      <c r="AD12" s="91" t="s">
        <v>25</v>
      </c>
      <c r="AE12" s="96"/>
      <c r="AF12" s="96"/>
      <c r="AH12" s="122" t="s">
        <v>19</v>
      </c>
      <c r="AI12" s="122" t="s">
        <v>20</v>
      </c>
      <c r="AJ12" s="122" t="s">
        <v>21</v>
      </c>
      <c r="AK12" s="122" t="s">
        <v>22</v>
      </c>
      <c r="AL12" s="122" t="s">
        <v>23</v>
      </c>
      <c r="AM12" s="122" t="s">
        <v>24</v>
      </c>
      <c r="AN12" s="122" t="s">
        <v>25</v>
      </c>
      <c r="AO12" s="93"/>
      <c r="AP12" s="93"/>
      <c r="AQ12" s="93"/>
      <c r="AR12" s="93"/>
      <c r="AS12" s="93"/>
      <c r="AT12" s="115"/>
      <c r="AU12" s="115"/>
      <c r="AV12" s="115"/>
      <c r="AW12" s="119"/>
      <c r="AX12" s="119"/>
      <c r="AY12" s="119"/>
      <c r="AZ12" s="119"/>
      <c r="BA12" s="119"/>
    </row>
    <row r="13" spans="1:53" s="7" customFormat="1" ht="21.95" customHeight="1" x14ac:dyDescent="0.2">
      <c r="A13" s="2"/>
      <c r="B13" s="30">
        <v>1</v>
      </c>
      <c r="C13" s="224"/>
      <c r="D13" s="225"/>
      <c r="E13" s="21"/>
      <c r="F13" s="24"/>
      <c r="G13" s="31"/>
      <c r="H13" s="247"/>
      <c r="I13" s="248"/>
      <c r="J13" s="242"/>
      <c r="K13" s="243"/>
      <c r="L13" s="244"/>
      <c r="M13" s="244"/>
      <c r="N13" s="29"/>
      <c r="O13" s="140" t="s">
        <v>97</v>
      </c>
      <c r="P13" s="143"/>
      <c r="Q13" s="45"/>
      <c r="R13" s="47"/>
      <c r="S13" s="47"/>
      <c r="T13" s="84"/>
      <c r="U13" s="41"/>
      <c r="V13" s="42"/>
      <c r="W13" s="43"/>
      <c r="X13" s="88" t="b">
        <f t="shared" ref="X13:X38" si="0">_xlfn.ISFORMULA(F13)</f>
        <v>0</v>
      </c>
      <c r="Y13" s="88" t="b">
        <f t="shared" ref="Y13:Y38" si="1">_xlfn.ISFORMULA(H13)</f>
        <v>0</v>
      </c>
      <c r="Z13" s="88" t="b">
        <f t="shared" ref="Z13:Z38" si="2">_xlfn.ISFORMULA(N13)</f>
        <v>0</v>
      </c>
      <c r="AA13" s="88" t="b">
        <f>_xlfn.ISFORMULA(T13)</f>
        <v>0</v>
      </c>
      <c r="AB13" s="88" t="b">
        <f>_xlfn.ISFORMULA(U13)</f>
        <v>0</v>
      </c>
      <c r="AC13" s="88" t="b">
        <f>_xlfn.ISFORMULA(V13)</f>
        <v>0</v>
      </c>
      <c r="AD13" s="88" t="b">
        <f>_xlfn.ISFORMULA(W13)</f>
        <v>0</v>
      </c>
      <c r="AE13" s="93"/>
      <c r="AF13" s="93"/>
      <c r="AH13" s="121" t="b">
        <f t="shared" ref="AH13:AH38" si="3">_xlfn.ISFORMULA(F13)</f>
        <v>0</v>
      </c>
      <c r="AI13" s="121" t="b">
        <f t="shared" ref="AI13:AI38" si="4">_xlfn.ISFORMULA(H13)</f>
        <v>0</v>
      </c>
      <c r="AJ13" s="121" t="b">
        <f t="shared" ref="AJ13:AJ38" si="5">_xlfn.ISFORMULA(N13)</f>
        <v>0</v>
      </c>
      <c r="AK13" s="121" t="b">
        <f>_xlfn.ISFORMULA(T13)</f>
        <v>0</v>
      </c>
      <c r="AL13" s="121" t="b">
        <f>_xlfn.ISFORMULA(U13)</f>
        <v>0</v>
      </c>
      <c r="AM13" s="121" t="b">
        <f>_xlfn.ISFORMULA(V13)</f>
        <v>0</v>
      </c>
      <c r="AN13" s="121" t="b">
        <f>_xlfn.ISFORMULA(W13)</f>
        <v>0</v>
      </c>
      <c r="AO13" s="93"/>
      <c r="AP13" s="93"/>
      <c r="AQ13" s="93"/>
      <c r="AR13" s="93"/>
      <c r="AS13" s="93"/>
      <c r="AT13" s="115"/>
      <c r="AU13" s="115"/>
      <c r="AV13" s="115"/>
      <c r="AW13" s="115"/>
      <c r="AX13" s="115"/>
      <c r="AY13" s="115"/>
      <c r="AZ13" s="115"/>
      <c r="BA13" s="115"/>
    </row>
    <row r="14" spans="1:53" s="7" customFormat="1" ht="21.95" customHeight="1" x14ac:dyDescent="0.2">
      <c r="A14" s="2"/>
      <c r="B14" s="30">
        <v>2</v>
      </c>
      <c r="C14" s="226"/>
      <c r="D14" s="227"/>
      <c r="E14" s="22"/>
      <c r="F14" s="25"/>
      <c r="G14" s="44"/>
      <c r="H14" s="256"/>
      <c r="I14" s="257"/>
      <c r="J14" s="220"/>
      <c r="K14" s="221"/>
      <c r="L14" s="185"/>
      <c r="M14" s="185"/>
      <c r="N14" s="32"/>
      <c r="O14" s="141" t="s">
        <v>97</v>
      </c>
      <c r="P14" s="142"/>
      <c r="Q14" s="46"/>
      <c r="R14" s="48"/>
      <c r="S14" s="48"/>
      <c r="T14" s="85"/>
      <c r="U14" s="27"/>
      <c r="V14" s="20"/>
      <c r="W14" s="33"/>
      <c r="X14" s="88" t="b">
        <f t="shared" si="0"/>
        <v>0</v>
      </c>
      <c r="Y14" s="88" t="b">
        <f t="shared" si="1"/>
        <v>0</v>
      </c>
      <c r="Z14" s="88" t="b">
        <f t="shared" si="2"/>
        <v>0</v>
      </c>
      <c r="AA14" s="88" t="b">
        <f t="shared" ref="AA14:AD38" si="6">_xlfn.ISFORMULA(T14)</f>
        <v>0</v>
      </c>
      <c r="AB14" s="88" t="b">
        <f t="shared" si="6"/>
        <v>0</v>
      </c>
      <c r="AC14" s="88" t="b">
        <f t="shared" si="6"/>
        <v>0</v>
      </c>
      <c r="AD14" s="88" t="b">
        <f t="shared" si="6"/>
        <v>0</v>
      </c>
      <c r="AE14" s="93"/>
      <c r="AF14" s="93"/>
      <c r="AH14" s="121" t="b">
        <f t="shared" si="3"/>
        <v>0</v>
      </c>
      <c r="AI14" s="121" t="b">
        <f t="shared" si="4"/>
        <v>0</v>
      </c>
      <c r="AJ14" s="121" t="b">
        <f t="shared" si="5"/>
        <v>0</v>
      </c>
      <c r="AK14" s="121" t="b">
        <f t="shared" ref="AK14:AN38" si="7">_xlfn.ISFORMULA(T14)</f>
        <v>0</v>
      </c>
      <c r="AL14" s="121" t="b">
        <f t="shared" si="7"/>
        <v>0</v>
      </c>
      <c r="AM14" s="121" t="b">
        <f t="shared" si="7"/>
        <v>0</v>
      </c>
      <c r="AN14" s="121" t="b">
        <f t="shared" si="7"/>
        <v>0</v>
      </c>
      <c r="AO14" s="93"/>
      <c r="AP14" s="93"/>
      <c r="AQ14" s="93"/>
      <c r="AR14" s="93"/>
      <c r="AS14" s="93"/>
      <c r="AT14" s="115"/>
      <c r="AU14" s="115"/>
      <c r="AV14" s="115"/>
      <c r="AW14" s="115"/>
      <c r="AX14" s="115"/>
      <c r="AY14" s="115"/>
      <c r="AZ14" s="115"/>
      <c r="BA14" s="115"/>
    </row>
    <row r="15" spans="1:53" s="7" customFormat="1" ht="21.95" customHeight="1" x14ac:dyDescent="0.2">
      <c r="A15" s="2"/>
      <c r="B15" s="22">
        <v>3</v>
      </c>
      <c r="C15" s="189"/>
      <c r="D15" s="190"/>
      <c r="E15" s="22"/>
      <c r="F15" s="25"/>
      <c r="G15" s="44"/>
      <c r="H15" s="256"/>
      <c r="I15" s="257"/>
      <c r="J15" s="220"/>
      <c r="K15" s="221"/>
      <c r="L15" s="185"/>
      <c r="M15" s="185"/>
      <c r="N15" s="32"/>
      <c r="O15" s="141" t="s">
        <v>97</v>
      </c>
      <c r="P15" s="142"/>
      <c r="Q15" s="46"/>
      <c r="R15" s="48"/>
      <c r="S15" s="48"/>
      <c r="T15" s="85"/>
      <c r="U15" s="27"/>
      <c r="V15" s="20"/>
      <c r="W15" s="33"/>
      <c r="X15" s="88" t="b">
        <f t="shared" si="0"/>
        <v>0</v>
      </c>
      <c r="Y15" s="88" t="b">
        <f t="shared" si="1"/>
        <v>0</v>
      </c>
      <c r="Z15" s="88" t="b">
        <f t="shared" si="2"/>
        <v>0</v>
      </c>
      <c r="AA15" s="88" t="b">
        <f t="shared" si="6"/>
        <v>0</v>
      </c>
      <c r="AB15" s="88" t="b">
        <f t="shared" si="6"/>
        <v>0</v>
      </c>
      <c r="AC15" s="88" t="b">
        <f t="shared" si="6"/>
        <v>0</v>
      </c>
      <c r="AD15" s="88" t="b">
        <f t="shared" si="6"/>
        <v>0</v>
      </c>
      <c r="AE15" s="93"/>
      <c r="AF15" s="93"/>
      <c r="AH15" s="121" t="b">
        <f t="shared" si="3"/>
        <v>0</v>
      </c>
      <c r="AI15" s="121" t="b">
        <f t="shared" si="4"/>
        <v>0</v>
      </c>
      <c r="AJ15" s="121" t="b">
        <f t="shared" si="5"/>
        <v>0</v>
      </c>
      <c r="AK15" s="121" t="b">
        <f t="shared" si="7"/>
        <v>0</v>
      </c>
      <c r="AL15" s="121" t="b">
        <f t="shared" si="7"/>
        <v>0</v>
      </c>
      <c r="AM15" s="121" t="b">
        <f t="shared" si="7"/>
        <v>0</v>
      </c>
      <c r="AN15" s="121" t="b">
        <f t="shared" si="7"/>
        <v>0</v>
      </c>
      <c r="AO15" s="93"/>
      <c r="AP15" s="93"/>
      <c r="AQ15" s="93"/>
      <c r="AR15" s="93"/>
      <c r="AS15" s="93"/>
      <c r="AT15" s="115"/>
      <c r="AU15" s="115"/>
      <c r="AV15" s="115"/>
      <c r="AW15" s="115"/>
      <c r="AX15" s="115"/>
      <c r="AY15" s="115"/>
      <c r="AZ15" s="115"/>
      <c r="BA15" s="115"/>
    </row>
    <row r="16" spans="1:53" s="7" customFormat="1" ht="21.95" customHeight="1" x14ac:dyDescent="0.2">
      <c r="A16" s="2"/>
      <c r="B16" s="22">
        <v>4</v>
      </c>
      <c r="C16" s="189"/>
      <c r="D16" s="190"/>
      <c r="E16" s="22"/>
      <c r="F16" s="25"/>
      <c r="G16" s="44"/>
      <c r="H16" s="256"/>
      <c r="I16" s="257"/>
      <c r="J16" s="220"/>
      <c r="K16" s="221"/>
      <c r="L16" s="185"/>
      <c r="M16" s="185"/>
      <c r="N16" s="32"/>
      <c r="O16" s="141" t="s">
        <v>97</v>
      </c>
      <c r="P16" s="142"/>
      <c r="Q16" s="46"/>
      <c r="R16" s="48"/>
      <c r="S16" s="48"/>
      <c r="T16" s="85"/>
      <c r="U16" s="27"/>
      <c r="V16" s="20"/>
      <c r="W16" s="33"/>
      <c r="X16" s="88" t="b">
        <f t="shared" si="0"/>
        <v>0</v>
      </c>
      <c r="Y16" s="88" t="b">
        <f t="shared" si="1"/>
        <v>0</v>
      </c>
      <c r="Z16" s="88" t="b">
        <f t="shared" si="2"/>
        <v>0</v>
      </c>
      <c r="AA16" s="88" t="b">
        <f t="shared" si="6"/>
        <v>0</v>
      </c>
      <c r="AB16" s="88" t="b">
        <f t="shared" si="6"/>
        <v>0</v>
      </c>
      <c r="AC16" s="88" t="b">
        <f t="shared" si="6"/>
        <v>0</v>
      </c>
      <c r="AD16" s="88" t="b">
        <f t="shared" si="6"/>
        <v>0</v>
      </c>
      <c r="AE16" s="93"/>
      <c r="AF16" s="93"/>
      <c r="AH16" s="121" t="b">
        <f t="shared" si="3"/>
        <v>0</v>
      </c>
      <c r="AI16" s="121" t="b">
        <f t="shared" si="4"/>
        <v>0</v>
      </c>
      <c r="AJ16" s="121" t="b">
        <f t="shared" si="5"/>
        <v>0</v>
      </c>
      <c r="AK16" s="121" t="b">
        <f t="shared" si="7"/>
        <v>0</v>
      </c>
      <c r="AL16" s="121" t="b">
        <f t="shared" si="7"/>
        <v>0</v>
      </c>
      <c r="AM16" s="121" t="b">
        <f t="shared" si="7"/>
        <v>0</v>
      </c>
      <c r="AN16" s="121" t="b">
        <f t="shared" si="7"/>
        <v>0</v>
      </c>
      <c r="AO16" s="93"/>
      <c r="AP16" s="93"/>
      <c r="AQ16" s="93"/>
      <c r="AR16" s="93"/>
      <c r="AS16" s="93"/>
      <c r="AT16" s="115"/>
      <c r="AU16" s="115"/>
      <c r="AV16" s="115"/>
      <c r="AW16" s="115"/>
      <c r="AX16" s="115"/>
      <c r="AY16" s="115"/>
      <c r="AZ16" s="115"/>
      <c r="BA16" s="115"/>
    </row>
    <row r="17" spans="1:53" s="7" customFormat="1" ht="21.95" customHeight="1" x14ac:dyDescent="0.2">
      <c r="A17" s="2"/>
      <c r="B17" s="22">
        <v>5</v>
      </c>
      <c r="C17" s="189"/>
      <c r="D17" s="190"/>
      <c r="E17" s="22"/>
      <c r="F17" s="25"/>
      <c r="G17" s="44"/>
      <c r="H17" s="256"/>
      <c r="I17" s="257"/>
      <c r="J17" s="220"/>
      <c r="K17" s="221"/>
      <c r="L17" s="185"/>
      <c r="M17" s="185"/>
      <c r="N17" s="32"/>
      <c r="O17" s="141" t="s">
        <v>97</v>
      </c>
      <c r="P17" s="142"/>
      <c r="Q17" s="46"/>
      <c r="R17" s="48"/>
      <c r="S17" s="48"/>
      <c r="T17" s="85"/>
      <c r="U17" s="27"/>
      <c r="V17" s="20"/>
      <c r="W17" s="33"/>
      <c r="X17" s="88" t="b">
        <f t="shared" si="0"/>
        <v>0</v>
      </c>
      <c r="Y17" s="88" t="b">
        <f t="shared" si="1"/>
        <v>0</v>
      </c>
      <c r="Z17" s="88" t="b">
        <f t="shared" si="2"/>
        <v>0</v>
      </c>
      <c r="AA17" s="88" t="b">
        <f t="shared" si="6"/>
        <v>0</v>
      </c>
      <c r="AB17" s="88" t="b">
        <f t="shared" si="6"/>
        <v>0</v>
      </c>
      <c r="AC17" s="88" t="b">
        <f t="shared" si="6"/>
        <v>0</v>
      </c>
      <c r="AD17" s="88" t="b">
        <f t="shared" si="6"/>
        <v>0</v>
      </c>
      <c r="AE17" s="93"/>
      <c r="AF17" s="93"/>
      <c r="AH17" s="121" t="b">
        <f t="shared" si="3"/>
        <v>0</v>
      </c>
      <c r="AI17" s="121" t="b">
        <f t="shared" si="4"/>
        <v>0</v>
      </c>
      <c r="AJ17" s="121" t="b">
        <f t="shared" si="5"/>
        <v>0</v>
      </c>
      <c r="AK17" s="121" t="b">
        <f t="shared" si="7"/>
        <v>0</v>
      </c>
      <c r="AL17" s="121" t="b">
        <f t="shared" si="7"/>
        <v>0</v>
      </c>
      <c r="AM17" s="121" t="b">
        <f t="shared" si="7"/>
        <v>0</v>
      </c>
      <c r="AN17" s="121" t="b">
        <f t="shared" si="7"/>
        <v>0</v>
      </c>
      <c r="AO17" s="93"/>
      <c r="AP17" s="93"/>
      <c r="AQ17" s="93"/>
      <c r="AR17" s="93"/>
      <c r="AS17" s="93"/>
      <c r="AT17" s="115"/>
      <c r="AU17" s="115"/>
      <c r="AV17" s="115"/>
      <c r="AW17" s="115"/>
      <c r="AX17" s="115"/>
      <c r="AY17" s="115"/>
      <c r="AZ17" s="115"/>
      <c r="BA17" s="115"/>
    </row>
    <row r="18" spans="1:53" s="7" customFormat="1" ht="21.95" customHeight="1" x14ac:dyDescent="0.2">
      <c r="A18" s="2"/>
      <c r="B18" s="22">
        <v>6</v>
      </c>
      <c r="C18" s="189"/>
      <c r="D18" s="190"/>
      <c r="E18" s="22"/>
      <c r="F18" s="25"/>
      <c r="G18" s="44"/>
      <c r="H18" s="256"/>
      <c r="I18" s="257"/>
      <c r="J18" s="220"/>
      <c r="K18" s="221"/>
      <c r="L18" s="185"/>
      <c r="M18" s="185"/>
      <c r="N18" s="32" t="b">
        <f t="shared" ref="N18:N38" si="8">IF(L18&gt;0,(H18+J18-L18))</f>
        <v>0</v>
      </c>
      <c r="O18" s="141" t="s">
        <v>97</v>
      </c>
      <c r="P18" s="142"/>
      <c r="Q18" s="46"/>
      <c r="R18" s="48"/>
      <c r="S18" s="48"/>
      <c r="T18" s="85"/>
      <c r="U18" s="27"/>
      <c r="V18" s="20"/>
      <c r="W18" s="33"/>
      <c r="X18" s="88" t="b">
        <f t="shared" si="0"/>
        <v>0</v>
      </c>
      <c r="Y18" s="88" t="b">
        <f t="shared" si="1"/>
        <v>0</v>
      </c>
      <c r="Z18" s="88" t="b">
        <f t="shared" si="2"/>
        <v>1</v>
      </c>
      <c r="AA18" s="88" t="b">
        <f t="shared" si="6"/>
        <v>0</v>
      </c>
      <c r="AB18" s="88" t="b">
        <f t="shared" si="6"/>
        <v>0</v>
      </c>
      <c r="AC18" s="88" t="b">
        <f t="shared" si="6"/>
        <v>0</v>
      </c>
      <c r="AD18" s="88" t="b">
        <f t="shared" si="6"/>
        <v>0</v>
      </c>
      <c r="AE18" s="93"/>
      <c r="AF18" s="93"/>
      <c r="AH18" s="121" t="b">
        <f t="shared" si="3"/>
        <v>0</v>
      </c>
      <c r="AI18" s="121" t="b">
        <f t="shared" si="4"/>
        <v>0</v>
      </c>
      <c r="AJ18" s="121" t="b">
        <f t="shared" si="5"/>
        <v>1</v>
      </c>
      <c r="AK18" s="121" t="b">
        <f t="shared" si="7"/>
        <v>0</v>
      </c>
      <c r="AL18" s="121" t="b">
        <f t="shared" si="7"/>
        <v>0</v>
      </c>
      <c r="AM18" s="121" t="b">
        <f t="shared" si="7"/>
        <v>0</v>
      </c>
      <c r="AN18" s="121" t="b">
        <f t="shared" si="7"/>
        <v>0</v>
      </c>
      <c r="AO18" s="93"/>
      <c r="AP18" s="93"/>
      <c r="AQ18" s="93"/>
      <c r="AR18" s="93"/>
      <c r="AS18" s="93"/>
      <c r="AT18" s="115"/>
      <c r="AU18" s="115"/>
      <c r="AV18" s="115"/>
      <c r="AW18" s="115"/>
      <c r="AX18" s="115"/>
      <c r="AY18" s="115"/>
      <c r="AZ18" s="115"/>
      <c r="BA18" s="115"/>
    </row>
    <row r="19" spans="1:53" s="7" customFormat="1" ht="21.95" customHeight="1" x14ac:dyDescent="0.2">
      <c r="A19" s="2"/>
      <c r="B19" s="22">
        <v>7</v>
      </c>
      <c r="C19" s="189"/>
      <c r="D19" s="190"/>
      <c r="E19" s="22"/>
      <c r="F19" s="25"/>
      <c r="G19" s="44"/>
      <c r="H19" s="256"/>
      <c r="I19" s="257"/>
      <c r="J19" s="220"/>
      <c r="K19" s="221"/>
      <c r="L19" s="185"/>
      <c r="M19" s="185"/>
      <c r="N19" s="32" t="b">
        <f t="shared" si="8"/>
        <v>0</v>
      </c>
      <c r="O19" s="141" t="s">
        <v>97</v>
      </c>
      <c r="P19" s="142"/>
      <c r="Q19" s="46"/>
      <c r="R19" s="48"/>
      <c r="S19" s="48"/>
      <c r="T19" s="85"/>
      <c r="U19" s="27"/>
      <c r="V19" s="20"/>
      <c r="W19" s="33"/>
      <c r="X19" s="88" t="b">
        <f t="shared" si="0"/>
        <v>0</v>
      </c>
      <c r="Y19" s="88" t="b">
        <f t="shared" si="1"/>
        <v>0</v>
      </c>
      <c r="Z19" s="88" t="b">
        <f t="shared" si="2"/>
        <v>1</v>
      </c>
      <c r="AA19" s="88" t="b">
        <f t="shared" si="6"/>
        <v>0</v>
      </c>
      <c r="AB19" s="88" t="b">
        <f t="shared" si="6"/>
        <v>0</v>
      </c>
      <c r="AC19" s="88" t="b">
        <f t="shared" si="6"/>
        <v>0</v>
      </c>
      <c r="AD19" s="88" t="b">
        <f t="shared" si="6"/>
        <v>0</v>
      </c>
      <c r="AE19" s="93"/>
      <c r="AF19" s="93"/>
      <c r="AH19" s="121" t="b">
        <f t="shared" si="3"/>
        <v>0</v>
      </c>
      <c r="AI19" s="121" t="b">
        <f t="shared" si="4"/>
        <v>0</v>
      </c>
      <c r="AJ19" s="121" t="b">
        <f t="shared" si="5"/>
        <v>1</v>
      </c>
      <c r="AK19" s="121" t="b">
        <f t="shared" si="7"/>
        <v>0</v>
      </c>
      <c r="AL19" s="121" t="b">
        <f t="shared" si="7"/>
        <v>0</v>
      </c>
      <c r="AM19" s="121" t="b">
        <f t="shared" si="7"/>
        <v>0</v>
      </c>
      <c r="AN19" s="121" t="b">
        <f t="shared" si="7"/>
        <v>0</v>
      </c>
      <c r="AO19" s="93"/>
      <c r="AP19" s="93"/>
      <c r="AQ19" s="93"/>
      <c r="AR19" s="93"/>
      <c r="AS19" s="93"/>
      <c r="AT19" s="115"/>
      <c r="AU19" s="115"/>
      <c r="AV19" s="115"/>
      <c r="AW19" s="115"/>
      <c r="AX19" s="115"/>
      <c r="AY19" s="115"/>
      <c r="AZ19" s="115"/>
      <c r="BA19" s="115"/>
    </row>
    <row r="20" spans="1:53" s="7" customFormat="1" ht="21.95" customHeight="1" x14ac:dyDescent="0.2">
      <c r="A20" s="2"/>
      <c r="B20" s="22">
        <v>8</v>
      </c>
      <c r="C20" s="189"/>
      <c r="D20" s="190"/>
      <c r="E20" s="22"/>
      <c r="F20" s="25"/>
      <c r="G20" s="44"/>
      <c r="H20" s="256"/>
      <c r="I20" s="257"/>
      <c r="J20" s="220"/>
      <c r="K20" s="221"/>
      <c r="L20" s="185"/>
      <c r="M20" s="185"/>
      <c r="N20" s="32" t="b">
        <f t="shared" si="8"/>
        <v>0</v>
      </c>
      <c r="O20" s="141" t="s">
        <v>97</v>
      </c>
      <c r="P20" s="142"/>
      <c r="Q20" s="46"/>
      <c r="R20" s="48"/>
      <c r="S20" s="48"/>
      <c r="T20" s="85"/>
      <c r="U20" s="27"/>
      <c r="V20" s="20"/>
      <c r="W20" s="33"/>
      <c r="X20" s="88" t="b">
        <f t="shared" si="0"/>
        <v>0</v>
      </c>
      <c r="Y20" s="88" t="b">
        <f t="shared" si="1"/>
        <v>0</v>
      </c>
      <c r="Z20" s="88" t="b">
        <f t="shared" si="2"/>
        <v>1</v>
      </c>
      <c r="AA20" s="88" t="b">
        <f t="shared" si="6"/>
        <v>0</v>
      </c>
      <c r="AB20" s="88" t="b">
        <f t="shared" si="6"/>
        <v>0</v>
      </c>
      <c r="AC20" s="88" t="b">
        <f t="shared" si="6"/>
        <v>0</v>
      </c>
      <c r="AD20" s="88" t="b">
        <f t="shared" si="6"/>
        <v>0</v>
      </c>
      <c r="AE20" s="93"/>
      <c r="AF20" s="93"/>
      <c r="AH20" s="121" t="b">
        <f t="shared" si="3"/>
        <v>0</v>
      </c>
      <c r="AI20" s="121" t="b">
        <f t="shared" si="4"/>
        <v>0</v>
      </c>
      <c r="AJ20" s="121" t="b">
        <f t="shared" si="5"/>
        <v>1</v>
      </c>
      <c r="AK20" s="121" t="b">
        <f t="shared" si="7"/>
        <v>0</v>
      </c>
      <c r="AL20" s="121" t="b">
        <f t="shared" si="7"/>
        <v>0</v>
      </c>
      <c r="AM20" s="121" t="b">
        <f t="shared" si="7"/>
        <v>0</v>
      </c>
      <c r="AN20" s="121" t="b">
        <f t="shared" si="7"/>
        <v>0</v>
      </c>
      <c r="AO20" s="93"/>
      <c r="AP20" s="93"/>
      <c r="AQ20" s="93"/>
      <c r="AR20" s="93"/>
      <c r="AS20" s="93"/>
      <c r="AT20" s="115"/>
      <c r="AU20" s="115"/>
      <c r="AV20" s="115"/>
      <c r="AW20" s="115"/>
      <c r="AX20" s="115"/>
      <c r="AY20" s="115"/>
      <c r="AZ20" s="115"/>
      <c r="BA20" s="115"/>
    </row>
    <row r="21" spans="1:53" s="7" customFormat="1" ht="21.95" customHeight="1" x14ac:dyDescent="0.2">
      <c r="A21" s="2"/>
      <c r="B21" s="22">
        <v>9</v>
      </c>
      <c r="C21" s="189"/>
      <c r="D21" s="190"/>
      <c r="E21" s="22"/>
      <c r="F21" s="25"/>
      <c r="G21" s="44"/>
      <c r="H21" s="256"/>
      <c r="I21" s="257"/>
      <c r="J21" s="220"/>
      <c r="K21" s="221"/>
      <c r="L21" s="185"/>
      <c r="M21" s="185"/>
      <c r="N21" s="32" t="b">
        <f t="shared" si="8"/>
        <v>0</v>
      </c>
      <c r="O21" s="141" t="s">
        <v>97</v>
      </c>
      <c r="P21" s="142"/>
      <c r="Q21" s="46"/>
      <c r="R21" s="48"/>
      <c r="S21" s="48"/>
      <c r="T21" s="85"/>
      <c r="U21" s="27"/>
      <c r="V21" s="20"/>
      <c r="W21" s="33"/>
      <c r="X21" s="88" t="b">
        <f t="shared" si="0"/>
        <v>0</v>
      </c>
      <c r="Y21" s="88" t="b">
        <f t="shared" si="1"/>
        <v>0</v>
      </c>
      <c r="Z21" s="88" t="b">
        <f t="shared" si="2"/>
        <v>1</v>
      </c>
      <c r="AA21" s="88" t="b">
        <f t="shared" si="6"/>
        <v>0</v>
      </c>
      <c r="AB21" s="88" t="b">
        <f t="shared" si="6"/>
        <v>0</v>
      </c>
      <c r="AC21" s="88" t="b">
        <f t="shared" si="6"/>
        <v>0</v>
      </c>
      <c r="AD21" s="88" t="b">
        <f t="shared" si="6"/>
        <v>0</v>
      </c>
      <c r="AE21" s="93"/>
      <c r="AF21" s="93"/>
      <c r="AH21" s="121" t="b">
        <f t="shared" si="3"/>
        <v>0</v>
      </c>
      <c r="AI21" s="121" t="b">
        <f t="shared" si="4"/>
        <v>0</v>
      </c>
      <c r="AJ21" s="121" t="b">
        <f t="shared" si="5"/>
        <v>1</v>
      </c>
      <c r="AK21" s="121" t="b">
        <f t="shared" si="7"/>
        <v>0</v>
      </c>
      <c r="AL21" s="121" t="b">
        <f t="shared" si="7"/>
        <v>0</v>
      </c>
      <c r="AM21" s="121" t="b">
        <f t="shared" si="7"/>
        <v>0</v>
      </c>
      <c r="AN21" s="121" t="b">
        <f t="shared" si="7"/>
        <v>0</v>
      </c>
      <c r="AO21" s="93"/>
      <c r="AP21" s="93"/>
      <c r="AQ21" s="93"/>
      <c r="AR21" s="93"/>
      <c r="AS21" s="93"/>
      <c r="AT21" s="115"/>
      <c r="AU21" s="115"/>
      <c r="AV21" s="115"/>
      <c r="AW21" s="115"/>
      <c r="AX21" s="115"/>
      <c r="AY21" s="115"/>
      <c r="AZ21" s="115"/>
      <c r="BA21" s="115"/>
    </row>
    <row r="22" spans="1:53" s="7" customFormat="1" ht="21.95" customHeight="1" x14ac:dyDescent="0.2">
      <c r="A22" s="2"/>
      <c r="B22" s="22">
        <v>10</v>
      </c>
      <c r="C22" s="189"/>
      <c r="D22" s="190"/>
      <c r="E22" s="22"/>
      <c r="F22" s="25"/>
      <c r="G22" s="44"/>
      <c r="H22" s="256"/>
      <c r="I22" s="257"/>
      <c r="J22" s="220"/>
      <c r="K22" s="221"/>
      <c r="L22" s="185"/>
      <c r="M22" s="185"/>
      <c r="N22" s="32" t="b">
        <f t="shared" si="8"/>
        <v>0</v>
      </c>
      <c r="O22" s="141" t="s">
        <v>97</v>
      </c>
      <c r="P22" s="142"/>
      <c r="Q22" s="46"/>
      <c r="R22" s="48"/>
      <c r="S22" s="48"/>
      <c r="T22" s="85"/>
      <c r="U22" s="27"/>
      <c r="V22" s="20"/>
      <c r="W22" s="33"/>
      <c r="X22" s="88" t="b">
        <f t="shared" si="0"/>
        <v>0</v>
      </c>
      <c r="Y22" s="88" t="b">
        <f t="shared" si="1"/>
        <v>0</v>
      </c>
      <c r="Z22" s="88" t="b">
        <f t="shared" si="2"/>
        <v>1</v>
      </c>
      <c r="AA22" s="88" t="b">
        <f t="shared" si="6"/>
        <v>0</v>
      </c>
      <c r="AB22" s="88" t="b">
        <f t="shared" si="6"/>
        <v>0</v>
      </c>
      <c r="AC22" s="88" t="b">
        <f t="shared" si="6"/>
        <v>0</v>
      </c>
      <c r="AD22" s="88" t="b">
        <f t="shared" si="6"/>
        <v>0</v>
      </c>
      <c r="AE22" s="93"/>
      <c r="AF22" s="93"/>
      <c r="AH22" s="121" t="b">
        <f t="shared" si="3"/>
        <v>0</v>
      </c>
      <c r="AI22" s="121" t="b">
        <f t="shared" si="4"/>
        <v>0</v>
      </c>
      <c r="AJ22" s="121" t="b">
        <f t="shared" si="5"/>
        <v>1</v>
      </c>
      <c r="AK22" s="121" t="b">
        <f t="shared" si="7"/>
        <v>0</v>
      </c>
      <c r="AL22" s="121" t="b">
        <f t="shared" si="7"/>
        <v>0</v>
      </c>
      <c r="AM22" s="121" t="b">
        <f t="shared" si="7"/>
        <v>0</v>
      </c>
      <c r="AN22" s="121" t="b">
        <f t="shared" si="7"/>
        <v>0</v>
      </c>
      <c r="AO22" s="93"/>
      <c r="AP22" s="93"/>
      <c r="AQ22" s="93"/>
      <c r="AR22" s="93"/>
      <c r="AS22" s="93"/>
      <c r="AT22" s="115"/>
      <c r="AU22" s="115"/>
      <c r="AV22" s="115"/>
      <c r="AW22" s="115"/>
      <c r="AX22" s="115"/>
      <c r="AY22" s="115"/>
      <c r="AZ22" s="115"/>
      <c r="BA22" s="115"/>
    </row>
    <row r="23" spans="1:53" s="7" customFormat="1" ht="21.95" customHeight="1" x14ac:dyDescent="0.2">
      <c r="A23" s="2"/>
      <c r="B23" s="22">
        <v>11</v>
      </c>
      <c r="C23" s="189"/>
      <c r="D23" s="190"/>
      <c r="E23" s="22"/>
      <c r="F23" s="25"/>
      <c r="G23" s="44"/>
      <c r="H23" s="256"/>
      <c r="I23" s="257"/>
      <c r="J23" s="220"/>
      <c r="K23" s="221"/>
      <c r="L23" s="185"/>
      <c r="M23" s="185"/>
      <c r="N23" s="32" t="b">
        <f t="shared" si="8"/>
        <v>0</v>
      </c>
      <c r="O23" s="141" t="s">
        <v>97</v>
      </c>
      <c r="P23" s="142"/>
      <c r="Q23" s="46"/>
      <c r="R23" s="48"/>
      <c r="S23" s="48"/>
      <c r="T23" s="85"/>
      <c r="U23" s="27"/>
      <c r="V23" s="20"/>
      <c r="W23" s="33"/>
      <c r="X23" s="88" t="b">
        <f t="shared" si="0"/>
        <v>0</v>
      </c>
      <c r="Y23" s="88" t="b">
        <f t="shared" si="1"/>
        <v>0</v>
      </c>
      <c r="Z23" s="88" t="b">
        <f t="shared" si="2"/>
        <v>1</v>
      </c>
      <c r="AA23" s="88" t="b">
        <f t="shared" si="6"/>
        <v>0</v>
      </c>
      <c r="AB23" s="88" t="b">
        <f t="shared" si="6"/>
        <v>0</v>
      </c>
      <c r="AC23" s="88" t="b">
        <f t="shared" si="6"/>
        <v>0</v>
      </c>
      <c r="AD23" s="88" t="b">
        <f t="shared" si="6"/>
        <v>0</v>
      </c>
      <c r="AE23" s="93"/>
      <c r="AF23" s="93"/>
      <c r="AH23" s="121" t="b">
        <f t="shared" si="3"/>
        <v>0</v>
      </c>
      <c r="AI23" s="121" t="b">
        <f t="shared" si="4"/>
        <v>0</v>
      </c>
      <c r="AJ23" s="121" t="b">
        <f t="shared" si="5"/>
        <v>1</v>
      </c>
      <c r="AK23" s="121" t="b">
        <f t="shared" si="7"/>
        <v>0</v>
      </c>
      <c r="AL23" s="121" t="b">
        <f t="shared" si="7"/>
        <v>0</v>
      </c>
      <c r="AM23" s="121" t="b">
        <f t="shared" si="7"/>
        <v>0</v>
      </c>
      <c r="AN23" s="121" t="b">
        <f t="shared" si="7"/>
        <v>0</v>
      </c>
      <c r="AO23" s="93"/>
      <c r="AP23" s="93"/>
      <c r="AQ23" s="93"/>
      <c r="AR23" s="93"/>
      <c r="AS23" s="93"/>
      <c r="AT23" s="115"/>
      <c r="AU23" s="115"/>
      <c r="AV23" s="115"/>
      <c r="AW23" s="115"/>
      <c r="AX23" s="115"/>
      <c r="AY23" s="115"/>
      <c r="AZ23" s="115"/>
      <c r="BA23" s="115"/>
    </row>
    <row r="24" spans="1:53" s="7" customFormat="1" ht="21.95" customHeight="1" x14ac:dyDescent="0.2">
      <c r="A24" s="2"/>
      <c r="B24" s="22">
        <v>12</v>
      </c>
      <c r="C24" s="189"/>
      <c r="D24" s="190"/>
      <c r="E24" s="22"/>
      <c r="F24" s="25"/>
      <c r="G24" s="44"/>
      <c r="H24" s="256"/>
      <c r="I24" s="257"/>
      <c r="J24" s="220"/>
      <c r="K24" s="221"/>
      <c r="L24" s="185"/>
      <c r="M24" s="185"/>
      <c r="N24" s="32" t="b">
        <f t="shared" si="8"/>
        <v>0</v>
      </c>
      <c r="O24" s="141" t="s">
        <v>97</v>
      </c>
      <c r="P24" s="142"/>
      <c r="Q24" s="46"/>
      <c r="R24" s="48"/>
      <c r="S24" s="48"/>
      <c r="T24" s="85"/>
      <c r="U24" s="27"/>
      <c r="V24" s="20"/>
      <c r="W24" s="33"/>
      <c r="X24" s="88" t="b">
        <f t="shared" si="0"/>
        <v>0</v>
      </c>
      <c r="Y24" s="88" t="b">
        <f t="shared" si="1"/>
        <v>0</v>
      </c>
      <c r="Z24" s="88" t="b">
        <f t="shared" si="2"/>
        <v>1</v>
      </c>
      <c r="AA24" s="88" t="b">
        <f t="shared" si="6"/>
        <v>0</v>
      </c>
      <c r="AB24" s="88" t="b">
        <f t="shared" si="6"/>
        <v>0</v>
      </c>
      <c r="AC24" s="88" t="b">
        <f t="shared" si="6"/>
        <v>0</v>
      </c>
      <c r="AD24" s="88" t="b">
        <f t="shared" si="6"/>
        <v>0</v>
      </c>
      <c r="AE24" s="93"/>
      <c r="AF24" s="93"/>
      <c r="AH24" s="121" t="b">
        <f t="shared" si="3"/>
        <v>0</v>
      </c>
      <c r="AI24" s="121" t="b">
        <f t="shared" si="4"/>
        <v>0</v>
      </c>
      <c r="AJ24" s="121" t="b">
        <f t="shared" si="5"/>
        <v>1</v>
      </c>
      <c r="AK24" s="121" t="b">
        <f t="shared" si="7"/>
        <v>0</v>
      </c>
      <c r="AL24" s="121" t="b">
        <f t="shared" si="7"/>
        <v>0</v>
      </c>
      <c r="AM24" s="121" t="b">
        <f t="shared" si="7"/>
        <v>0</v>
      </c>
      <c r="AN24" s="121" t="b">
        <f t="shared" si="7"/>
        <v>0</v>
      </c>
      <c r="AO24" s="93"/>
      <c r="AP24" s="93"/>
      <c r="AQ24" s="93"/>
      <c r="AR24" s="93"/>
      <c r="AS24" s="93"/>
      <c r="AT24" s="115"/>
      <c r="AU24" s="115"/>
      <c r="AV24" s="115"/>
      <c r="AW24" s="115"/>
      <c r="AX24" s="115"/>
      <c r="AY24" s="115"/>
      <c r="AZ24" s="115"/>
      <c r="BA24" s="115"/>
    </row>
    <row r="25" spans="1:53" s="7" customFormat="1" ht="21.95" customHeight="1" x14ac:dyDescent="0.2">
      <c r="A25" s="2"/>
      <c r="B25" s="22">
        <v>13</v>
      </c>
      <c r="C25" s="189"/>
      <c r="D25" s="190"/>
      <c r="E25" s="22"/>
      <c r="F25" s="25"/>
      <c r="G25" s="44"/>
      <c r="H25" s="256"/>
      <c r="I25" s="257"/>
      <c r="J25" s="220"/>
      <c r="K25" s="221"/>
      <c r="L25" s="185"/>
      <c r="M25" s="185"/>
      <c r="N25" s="32" t="b">
        <f t="shared" si="8"/>
        <v>0</v>
      </c>
      <c r="O25" s="141" t="s">
        <v>97</v>
      </c>
      <c r="P25" s="142"/>
      <c r="Q25" s="46"/>
      <c r="R25" s="48"/>
      <c r="S25" s="48"/>
      <c r="T25" s="85"/>
      <c r="U25" s="27"/>
      <c r="V25" s="20"/>
      <c r="W25" s="33"/>
      <c r="X25" s="88" t="b">
        <f t="shared" si="0"/>
        <v>0</v>
      </c>
      <c r="Y25" s="88" t="b">
        <f t="shared" si="1"/>
        <v>0</v>
      </c>
      <c r="Z25" s="88" t="b">
        <f t="shared" si="2"/>
        <v>1</v>
      </c>
      <c r="AA25" s="88" t="b">
        <f t="shared" si="6"/>
        <v>0</v>
      </c>
      <c r="AB25" s="88" t="b">
        <f t="shared" si="6"/>
        <v>0</v>
      </c>
      <c r="AC25" s="88" t="b">
        <f t="shared" si="6"/>
        <v>0</v>
      </c>
      <c r="AD25" s="88" t="b">
        <f t="shared" si="6"/>
        <v>0</v>
      </c>
      <c r="AE25" s="93"/>
      <c r="AF25" s="93"/>
      <c r="AH25" s="121" t="b">
        <f t="shared" si="3"/>
        <v>0</v>
      </c>
      <c r="AI25" s="121" t="b">
        <f t="shared" si="4"/>
        <v>0</v>
      </c>
      <c r="AJ25" s="121" t="b">
        <f t="shared" si="5"/>
        <v>1</v>
      </c>
      <c r="AK25" s="121" t="b">
        <f t="shared" si="7"/>
        <v>0</v>
      </c>
      <c r="AL25" s="121" t="b">
        <f t="shared" si="7"/>
        <v>0</v>
      </c>
      <c r="AM25" s="121" t="b">
        <f t="shared" si="7"/>
        <v>0</v>
      </c>
      <c r="AN25" s="121" t="b">
        <f t="shared" si="7"/>
        <v>0</v>
      </c>
      <c r="AO25" s="93"/>
      <c r="AP25" s="93"/>
      <c r="AQ25" s="93"/>
      <c r="AR25" s="93"/>
      <c r="AS25" s="93"/>
      <c r="AT25" s="115"/>
      <c r="AU25" s="115"/>
      <c r="AV25" s="115"/>
      <c r="AW25" s="115"/>
      <c r="AX25" s="115"/>
      <c r="AY25" s="115"/>
      <c r="AZ25" s="115"/>
      <c r="BA25" s="115"/>
    </row>
    <row r="26" spans="1:53" s="7" customFormat="1" ht="21.95" customHeight="1" x14ac:dyDescent="0.2">
      <c r="A26" s="2"/>
      <c r="B26" s="22">
        <v>14</v>
      </c>
      <c r="C26" s="189"/>
      <c r="D26" s="190"/>
      <c r="E26" s="22"/>
      <c r="F26" s="25"/>
      <c r="G26" s="44"/>
      <c r="H26" s="256"/>
      <c r="I26" s="257"/>
      <c r="J26" s="220"/>
      <c r="K26" s="221"/>
      <c r="L26" s="185"/>
      <c r="M26" s="185"/>
      <c r="N26" s="32" t="b">
        <f t="shared" si="8"/>
        <v>0</v>
      </c>
      <c r="O26" s="141" t="s">
        <v>97</v>
      </c>
      <c r="P26" s="142"/>
      <c r="Q26" s="46"/>
      <c r="R26" s="48"/>
      <c r="S26" s="48"/>
      <c r="T26" s="85"/>
      <c r="U26" s="27"/>
      <c r="V26" s="20"/>
      <c r="W26" s="33"/>
      <c r="X26" s="88" t="b">
        <f t="shared" si="0"/>
        <v>0</v>
      </c>
      <c r="Y26" s="88" t="b">
        <f t="shared" si="1"/>
        <v>0</v>
      </c>
      <c r="Z26" s="88" t="b">
        <f t="shared" si="2"/>
        <v>1</v>
      </c>
      <c r="AA26" s="88" t="b">
        <f t="shared" si="6"/>
        <v>0</v>
      </c>
      <c r="AB26" s="88" t="b">
        <f t="shared" si="6"/>
        <v>0</v>
      </c>
      <c r="AC26" s="88" t="b">
        <f t="shared" si="6"/>
        <v>0</v>
      </c>
      <c r="AD26" s="88" t="b">
        <f t="shared" si="6"/>
        <v>0</v>
      </c>
      <c r="AE26" s="93"/>
      <c r="AF26" s="93"/>
      <c r="AH26" s="121" t="b">
        <f t="shared" si="3"/>
        <v>0</v>
      </c>
      <c r="AI26" s="121" t="b">
        <f t="shared" si="4"/>
        <v>0</v>
      </c>
      <c r="AJ26" s="121" t="b">
        <f t="shared" si="5"/>
        <v>1</v>
      </c>
      <c r="AK26" s="121" t="b">
        <f t="shared" si="7"/>
        <v>0</v>
      </c>
      <c r="AL26" s="121" t="b">
        <f t="shared" si="7"/>
        <v>0</v>
      </c>
      <c r="AM26" s="121" t="b">
        <f t="shared" si="7"/>
        <v>0</v>
      </c>
      <c r="AN26" s="121" t="b">
        <f t="shared" si="7"/>
        <v>0</v>
      </c>
      <c r="AO26" s="93"/>
      <c r="AP26" s="93"/>
      <c r="AQ26" s="93"/>
      <c r="AR26" s="93"/>
      <c r="AS26" s="93"/>
      <c r="AT26" s="115"/>
      <c r="AU26" s="115"/>
      <c r="AV26" s="115"/>
      <c r="AW26" s="115"/>
      <c r="AX26" s="115"/>
      <c r="AY26" s="115"/>
      <c r="AZ26" s="115"/>
      <c r="BA26" s="115"/>
    </row>
    <row r="27" spans="1:53" s="7" customFormat="1" ht="21.95" customHeight="1" x14ac:dyDescent="0.2">
      <c r="A27" s="2"/>
      <c r="B27" s="22">
        <v>15</v>
      </c>
      <c r="C27" s="189"/>
      <c r="D27" s="190"/>
      <c r="E27" s="22"/>
      <c r="F27" s="25"/>
      <c r="G27" s="44"/>
      <c r="H27" s="256"/>
      <c r="I27" s="257"/>
      <c r="J27" s="220"/>
      <c r="K27" s="221"/>
      <c r="L27" s="185"/>
      <c r="M27" s="185"/>
      <c r="N27" s="32" t="b">
        <f t="shared" si="8"/>
        <v>0</v>
      </c>
      <c r="O27" s="141" t="s">
        <v>97</v>
      </c>
      <c r="P27" s="142"/>
      <c r="Q27" s="46"/>
      <c r="R27" s="48"/>
      <c r="S27" s="48"/>
      <c r="T27" s="85"/>
      <c r="U27" s="27"/>
      <c r="V27" s="20"/>
      <c r="W27" s="33"/>
      <c r="X27" s="88" t="b">
        <f t="shared" si="0"/>
        <v>0</v>
      </c>
      <c r="Y27" s="88" t="b">
        <f t="shared" si="1"/>
        <v>0</v>
      </c>
      <c r="Z27" s="88" t="b">
        <f t="shared" si="2"/>
        <v>1</v>
      </c>
      <c r="AA27" s="88" t="b">
        <f t="shared" si="6"/>
        <v>0</v>
      </c>
      <c r="AB27" s="88" t="b">
        <f t="shared" si="6"/>
        <v>0</v>
      </c>
      <c r="AC27" s="88" t="b">
        <f t="shared" si="6"/>
        <v>0</v>
      </c>
      <c r="AD27" s="88" t="b">
        <f t="shared" si="6"/>
        <v>0</v>
      </c>
      <c r="AE27" s="93"/>
      <c r="AF27" s="93"/>
      <c r="AH27" s="121" t="b">
        <f t="shared" si="3"/>
        <v>0</v>
      </c>
      <c r="AI27" s="121" t="b">
        <f t="shared" si="4"/>
        <v>0</v>
      </c>
      <c r="AJ27" s="121" t="b">
        <f t="shared" si="5"/>
        <v>1</v>
      </c>
      <c r="AK27" s="121" t="b">
        <f t="shared" si="7"/>
        <v>0</v>
      </c>
      <c r="AL27" s="121" t="b">
        <f t="shared" si="7"/>
        <v>0</v>
      </c>
      <c r="AM27" s="121" t="b">
        <f t="shared" si="7"/>
        <v>0</v>
      </c>
      <c r="AN27" s="121" t="b">
        <f t="shared" si="7"/>
        <v>0</v>
      </c>
      <c r="AO27" s="93"/>
      <c r="AP27" s="93"/>
      <c r="AQ27" s="93"/>
      <c r="AR27" s="93"/>
      <c r="AS27" s="93"/>
      <c r="AT27" s="115"/>
      <c r="AU27" s="115"/>
      <c r="AV27" s="115"/>
      <c r="AW27" s="115"/>
      <c r="AX27" s="115"/>
      <c r="AY27" s="115"/>
      <c r="AZ27" s="115"/>
      <c r="BA27" s="115"/>
    </row>
    <row r="28" spans="1:53" s="7" customFormat="1" ht="21.95" customHeight="1" x14ac:dyDescent="0.2">
      <c r="A28" s="2"/>
      <c r="B28" s="22">
        <v>16</v>
      </c>
      <c r="C28" s="189"/>
      <c r="D28" s="190"/>
      <c r="E28" s="22"/>
      <c r="F28" s="25"/>
      <c r="G28" s="44"/>
      <c r="H28" s="256"/>
      <c r="I28" s="257"/>
      <c r="J28" s="220"/>
      <c r="K28" s="221"/>
      <c r="L28" s="185"/>
      <c r="M28" s="185"/>
      <c r="N28" s="32" t="b">
        <f t="shared" si="8"/>
        <v>0</v>
      </c>
      <c r="O28" s="141" t="s">
        <v>97</v>
      </c>
      <c r="P28" s="142"/>
      <c r="Q28" s="46"/>
      <c r="R28" s="48"/>
      <c r="S28" s="48"/>
      <c r="T28" s="85"/>
      <c r="U28" s="27"/>
      <c r="V28" s="20"/>
      <c r="W28" s="33"/>
      <c r="X28" s="88" t="b">
        <f t="shared" si="0"/>
        <v>0</v>
      </c>
      <c r="Y28" s="88" t="b">
        <f t="shared" si="1"/>
        <v>0</v>
      </c>
      <c r="Z28" s="88" t="b">
        <f t="shared" si="2"/>
        <v>1</v>
      </c>
      <c r="AA28" s="88" t="b">
        <f t="shared" si="6"/>
        <v>0</v>
      </c>
      <c r="AB28" s="88" t="b">
        <f t="shared" si="6"/>
        <v>0</v>
      </c>
      <c r="AC28" s="88" t="b">
        <f t="shared" si="6"/>
        <v>0</v>
      </c>
      <c r="AD28" s="88" t="b">
        <f t="shared" si="6"/>
        <v>0</v>
      </c>
      <c r="AE28" s="93"/>
      <c r="AF28" s="93"/>
      <c r="AH28" s="121" t="b">
        <f t="shared" si="3"/>
        <v>0</v>
      </c>
      <c r="AI28" s="121" t="b">
        <f t="shared" si="4"/>
        <v>0</v>
      </c>
      <c r="AJ28" s="121" t="b">
        <f t="shared" si="5"/>
        <v>1</v>
      </c>
      <c r="AK28" s="121" t="b">
        <f t="shared" si="7"/>
        <v>0</v>
      </c>
      <c r="AL28" s="121" t="b">
        <f t="shared" si="7"/>
        <v>0</v>
      </c>
      <c r="AM28" s="121" t="b">
        <f t="shared" si="7"/>
        <v>0</v>
      </c>
      <c r="AN28" s="121" t="b">
        <f t="shared" si="7"/>
        <v>0</v>
      </c>
      <c r="AO28" s="93"/>
      <c r="AP28" s="93"/>
      <c r="AQ28" s="93"/>
      <c r="AR28" s="93"/>
      <c r="AS28" s="93"/>
      <c r="AT28" s="115"/>
      <c r="AU28" s="115"/>
      <c r="AV28" s="115"/>
      <c r="AW28" s="115"/>
      <c r="AX28" s="115"/>
      <c r="AY28" s="115"/>
      <c r="AZ28" s="115"/>
      <c r="BA28" s="115"/>
    </row>
    <row r="29" spans="1:53" s="7" customFormat="1" ht="21.95" customHeight="1" x14ac:dyDescent="0.2">
      <c r="A29" s="2"/>
      <c r="B29" s="22">
        <v>17</v>
      </c>
      <c r="C29" s="189"/>
      <c r="D29" s="190"/>
      <c r="E29" s="22"/>
      <c r="F29" s="25"/>
      <c r="G29" s="44"/>
      <c r="H29" s="256"/>
      <c r="I29" s="257"/>
      <c r="J29" s="220"/>
      <c r="K29" s="221"/>
      <c r="L29" s="185"/>
      <c r="M29" s="185"/>
      <c r="N29" s="32" t="b">
        <f t="shared" si="8"/>
        <v>0</v>
      </c>
      <c r="O29" s="141" t="s">
        <v>97</v>
      </c>
      <c r="P29" s="142"/>
      <c r="Q29" s="46"/>
      <c r="R29" s="48"/>
      <c r="S29" s="48"/>
      <c r="T29" s="85"/>
      <c r="U29" s="27"/>
      <c r="V29" s="20"/>
      <c r="W29" s="33"/>
      <c r="X29" s="88" t="b">
        <f t="shared" si="0"/>
        <v>0</v>
      </c>
      <c r="Y29" s="88" t="b">
        <f t="shared" si="1"/>
        <v>0</v>
      </c>
      <c r="Z29" s="88" t="b">
        <f t="shared" si="2"/>
        <v>1</v>
      </c>
      <c r="AA29" s="88" t="b">
        <f t="shared" si="6"/>
        <v>0</v>
      </c>
      <c r="AB29" s="88" t="b">
        <f t="shared" si="6"/>
        <v>0</v>
      </c>
      <c r="AC29" s="88" t="b">
        <f t="shared" si="6"/>
        <v>0</v>
      </c>
      <c r="AD29" s="88" t="b">
        <f t="shared" si="6"/>
        <v>0</v>
      </c>
      <c r="AE29" s="93"/>
      <c r="AF29" s="93"/>
      <c r="AH29" s="121" t="b">
        <f t="shared" si="3"/>
        <v>0</v>
      </c>
      <c r="AI29" s="121" t="b">
        <f t="shared" si="4"/>
        <v>0</v>
      </c>
      <c r="AJ29" s="121" t="b">
        <f t="shared" si="5"/>
        <v>1</v>
      </c>
      <c r="AK29" s="121" t="b">
        <f t="shared" si="7"/>
        <v>0</v>
      </c>
      <c r="AL29" s="121" t="b">
        <f t="shared" si="7"/>
        <v>0</v>
      </c>
      <c r="AM29" s="121" t="b">
        <f t="shared" si="7"/>
        <v>0</v>
      </c>
      <c r="AN29" s="121" t="b">
        <f t="shared" si="7"/>
        <v>0</v>
      </c>
      <c r="AO29" s="93"/>
      <c r="AP29" s="93"/>
      <c r="AQ29" s="93"/>
      <c r="AR29" s="93"/>
      <c r="AS29" s="93"/>
      <c r="AT29" s="115"/>
      <c r="AU29" s="115"/>
      <c r="AV29" s="115"/>
      <c r="AW29" s="115"/>
      <c r="AX29" s="115"/>
      <c r="AY29" s="115"/>
      <c r="AZ29" s="115"/>
      <c r="BA29" s="115"/>
    </row>
    <row r="30" spans="1:53" s="7" customFormat="1" ht="21.95" customHeight="1" x14ac:dyDescent="0.2">
      <c r="A30" s="2"/>
      <c r="B30" s="22">
        <v>18</v>
      </c>
      <c r="C30" s="189"/>
      <c r="D30" s="190"/>
      <c r="E30" s="22"/>
      <c r="F30" s="25"/>
      <c r="G30" s="44"/>
      <c r="H30" s="256"/>
      <c r="I30" s="257"/>
      <c r="J30" s="220"/>
      <c r="K30" s="221"/>
      <c r="L30" s="185"/>
      <c r="M30" s="185"/>
      <c r="N30" s="32" t="b">
        <f t="shared" si="8"/>
        <v>0</v>
      </c>
      <c r="O30" s="141" t="s">
        <v>97</v>
      </c>
      <c r="P30" s="142"/>
      <c r="Q30" s="46"/>
      <c r="R30" s="48"/>
      <c r="S30" s="48"/>
      <c r="T30" s="85"/>
      <c r="U30" s="27"/>
      <c r="V30" s="20"/>
      <c r="W30" s="33"/>
      <c r="X30" s="88" t="b">
        <f t="shared" si="0"/>
        <v>0</v>
      </c>
      <c r="Y30" s="88" t="b">
        <f t="shared" si="1"/>
        <v>0</v>
      </c>
      <c r="Z30" s="88" t="b">
        <f t="shared" si="2"/>
        <v>1</v>
      </c>
      <c r="AA30" s="88" t="b">
        <f t="shared" si="6"/>
        <v>0</v>
      </c>
      <c r="AB30" s="88" t="b">
        <f t="shared" si="6"/>
        <v>0</v>
      </c>
      <c r="AC30" s="88" t="b">
        <f t="shared" si="6"/>
        <v>0</v>
      </c>
      <c r="AD30" s="88" t="b">
        <f t="shared" si="6"/>
        <v>0</v>
      </c>
      <c r="AE30" s="93"/>
      <c r="AF30" s="93"/>
      <c r="AH30" s="121" t="b">
        <f t="shared" si="3"/>
        <v>0</v>
      </c>
      <c r="AI30" s="121" t="b">
        <f t="shared" si="4"/>
        <v>0</v>
      </c>
      <c r="AJ30" s="121" t="b">
        <f t="shared" si="5"/>
        <v>1</v>
      </c>
      <c r="AK30" s="121" t="b">
        <f t="shared" si="7"/>
        <v>0</v>
      </c>
      <c r="AL30" s="121" t="b">
        <f t="shared" si="7"/>
        <v>0</v>
      </c>
      <c r="AM30" s="121" t="b">
        <f t="shared" si="7"/>
        <v>0</v>
      </c>
      <c r="AN30" s="121" t="b">
        <f t="shared" si="7"/>
        <v>0</v>
      </c>
      <c r="AO30" s="93"/>
      <c r="AP30" s="93"/>
      <c r="AQ30" s="93"/>
      <c r="AR30" s="93"/>
      <c r="AS30" s="93"/>
      <c r="AT30" s="115"/>
      <c r="AU30" s="115"/>
      <c r="AV30" s="115"/>
      <c r="AW30" s="115"/>
      <c r="AX30" s="115"/>
      <c r="AY30" s="115"/>
      <c r="AZ30" s="115"/>
      <c r="BA30" s="115"/>
    </row>
    <row r="31" spans="1:53" s="7" customFormat="1" ht="21.95" customHeight="1" x14ac:dyDescent="0.2">
      <c r="A31" s="2"/>
      <c r="B31" s="22">
        <v>19</v>
      </c>
      <c r="C31" s="189"/>
      <c r="D31" s="190"/>
      <c r="E31" s="22"/>
      <c r="F31" s="25"/>
      <c r="G31" s="44"/>
      <c r="H31" s="256"/>
      <c r="I31" s="257"/>
      <c r="J31" s="220"/>
      <c r="K31" s="221"/>
      <c r="L31" s="185"/>
      <c r="M31" s="185"/>
      <c r="N31" s="32" t="b">
        <f t="shared" si="8"/>
        <v>0</v>
      </c>
      <c r="O31" s="141" t="s">
        <v>97</v>
      </c>
      <c r="P31" s="142"/>
      <c r="Q31" s="46"/>
      <c r="R31" s="48"/>
      <c r="S31" s="48"/>
      <c r="T31" s="85"/>
      <c r="U31" s="27"/>
      <c r="V31" s="20"/>
      <c r="W31" s="33"/>
      <c r="X31" s="88" t="b">
        <f t="shared" si="0"/>
        <v>0</v>
      </c>
      <c r="Y31" s="88" t="b">
        <f t="shared" si="1"/>
        <v>0</v>
      </c>
      <c r="Z31" s="88" t="b">
        <f t="shared" si="2"/>
        <v>1</v>
      </c>
      <c r="AA31" s="88" t="b">
        <f t="shared" si="6"/>
        <v>0</v>
      </c>
      <c r="AB31" s="88" t="b">
        <f t="shared" si="6"/>
        <v>0</v>
      </c>
      <c r="AC31" s="88" t="b">
        <f t="shared" si="6"/>
        <v>0</v>
      </c>
      <c r="AD31" s="88" t="b">
        <f t="shared" si="6"/>
        <v>0</v>
      </c>
      <c r="AE31" s="93"/>
      <c r="AF31" s="93"/>
      <c r="AH31" s="121" t="b">
        <f t="shared" si="3"/>
        <v>0</v>
      </c>
      <c r="AI31" s="121" t="b">
        <f t="shared" si="4"/>
        <v>0</v>
      </c>
      <c r="AJ31" s="121" t="b">
        <f t="shared" si="5"/>
        <v>1</v>
      </c>
      <c r="AK31" s="121" t="b">
        <f t="shared" si="7"/>
        <v>0</v>
      </c>
      <c r="AL31" s="121" t="b">
        <f t="shared" si="7"/>
        <v>0</v>
      </c>
      <c r="AM31" s="121" t="b">
        <f t="shared" si="7"/>
        <v>0</v>
      </c>
      <c r="AN31" s="121" t="b">
        <f t="shared" si="7"/>
        <v>0</v>
      </c>
      <c r="AO31" s="93"/>
      <c r="AP31" s="93"/>
      <c r="AQ31" s="93"/>
      <c r="AR31" s="93"/>
      <c r="AS31" s="93"/>
      <c r="AT31" s="115"/>
      <c r="AU31" s="115"/>
      <c r="AV31" s="115"/>
      <c r="AW31" s="115"/>
      <c r="AX31" s="115"/>
      <c r="AY31" s="115"/>
      <c r="AZ31" s="115"/>
      <c r="BA31" s="115"/>
    </row>
    <row r="32" spans="1:53" s="7" customFormat="1" ht="21.95" customHeight="1" x14ac:dyDescent="0.2">
      <c r="A32" s="2"/>
      <c r="B32" s="22">
        <v>20</v>
      </c>
      <c r="C32" s="189"/>
      <c r="D32" s="190"/>
      <c r="E32" s="22"/>
      <c r="F32" s="25"/>
      <c r="G32" s="44"/>
      <c r="H32" s="256"/>
      <c r="I32" s="257"/>
      <c r="J32" s="220"/>
      <c r="K32" s="221"/>
      <c r="L32" s="185"/>
      <c r="M32" s="185"/>
      <c r="N32" s="32" t="b">
        <f t="shared" si="8"/>
        <v>0</v>
      </c>
      <c r="O32" s="141" t="s">
        <v>97</v>
      </c>
      <c r="P32" s="142"/>
      <c r="Q32" s="46"/>
      <c r="R32" s="48"/>
      <c r="S32" s="48"/>
      <c r="T32" s="85"/>
      <c r="U32" s="27"/>
      <c r="V32" s="20"/>
      <c r="W32" s="33"/>
      <c r="X32" s="88" t="b">
        <f t="shared" si="0"/>
        <v>0</v>
      </c>
      <c r="Y32" s="88" t="b">
        <f t="shared" si="1"/>
        <v>0</v>
      </c>
      <c r="Z32" s="88" t="b">
        <f t="shared" si="2"/>
        <v>1</v>
      </c>
      <c r="AA32" s="88" t="b">
        <f t="shared" si="6"/>
        <v>0</v>
      </c>
      <c r="AB32" s="88" t="b">
        <f t="shared" si="6"/>
        <v>0</v>
      </c>
      <c r="AC32" s="88" t="b">
        <f t="shared" si="6"/>
        <v>0</v>
      </c>
      <c r="AD32" s="88" t="b">
        <f t="shared" si="6"/>
        <v>0</v>
      </c>
      <c r="AE32" s="93"/>
      <c r="AF32" s="93"/>
      <c r="AH32" s="121" t="b">
        <f t="shared" si="3"/>
        <v>0</v>
      </c>
      <c r="AI32" s="121" t="b">
        <f t="shared" si="4"/>
        <v>0</v>
      </c>
      <c r="AJ32" s="121" t="b">
        <f t="shared" si="5"/>
        <v>1</v>
      </c>
      <c r="AK32" s="121" t="b">
        <f t="shared" si="7"/>
        <v>0</v>
      </c>
      <c r="AL32" s="121" t="b">
        <f t="shared" si="7"/>
        <v>0</v>
      </c>
      <c r="AM32" s="121" t="b">
        <f t="shared" si="7"/>
        <v>0</v>
      </c>
      <c r="AN32" s="121" t="b">
        <f t="shared" si="7"/>
        <v>0</v>
      </c>
      <c r="AO32" s="93"/>
      <c r="AP32" s="93"/>
      <c r="AQ32" s="93"/>
      <c r="AR32" s="93"/>
      <c r="AS32" s="93"/>
      <c r="AT32" s="115"/>
      <c r="AU32" s="115"/>
      <c r="AV32" s="115"/>
      <c r="AW32" s="115"/>
      <c r="AX32" s="115"/>
      <c r="AY32" s="115"/>
      <c r="AZ32" s="115"/>
      <c r="BA32" s="115"/>
    </row>
    <row r="33" spans="1:53" s="7" customFormat="1" ht="21.95" customHeight="1" x14ac:dyDescent="0.2">
      <c r="A33" s="2"/>
      <c r="B33" s="22">
        <v>21</v>
      </c>
      <c r="C33" s="189"/>
      <c r="D33" s="190"/>
      <c r="E33" s="22"/>
      <c r="F33" s="25"/>
      <c r="G33" s="44"/>
      <c r="H33" s="256"/>
      <c r="I33" s="257"/>
      <c r="J33" s="220"/>
      <c r="K33" s="221"/>
      <c r="L33" s="185"/>
      <c r="M33" s="185"/>
      <c r="N33" s="32" t="b">
        <f t="shared" si="8"/>
        <v>0</v>
      </c>
      <c r="O33" s="141" t="s">
        <v>97</v>
      </c>
      <c r="P33" s="142"/>
      <c r="Q33" s="46"/>
      <c r="R33" s="48"/>
      <c r="S33" s="48"/>
      <c r="T33" s="85"/>
      <c r="U33" s="27"/>
      <c r="V33" s="20"/>
      <c r="W33" s="33"/>
      <c r="X33" s="88" t="b">
        <f t="shared" si="0"/>
        <v>0</v>
      </c>
      <c r="Y33" s="88" t="b">
        <f t="shared" si="1"/>
        <v>0</v>
      </c>
      <c r="Z33" s="88" t="b">
        <f t="shared" si="2"/>
        <v>1</v>
      </c>
      <c r="AA33" s="88" t="b">
        <f t="shared" si="6"/>
        <v>0</v>
      </c>
      <c r="AB33" s="88" t="b">
        <f t="shared" si="6"/>
        <v>0</v>
      </c>
      <c r="AC33" s="88" t="b">
        <f t="shared" si="6"/>
        <v>0</v>
      </c>
      <c r="AD33" s="88" t="b">
        <f t="shared" si="6"/>
        <v>0</v>
      </c>
      <c r="AE33" s="93"/>
      <c r="AF33" s="93"/>
      <c r="AH33" s="121" t="b">
        <f t="shared" si="3"/>
        <v>0</v>
      </c>
      <c r="AI33" s="121" t="b">
        <f t="shared" si="4"/>
        <v>0</v>
      </c>
      <c r="AJ33" s="121" t="b">
        <f t="shared" si="5"/>
        <v>1</v>
      </c>
      <c r="AK33" s="121" t="b">
        <f t="shared" si="7"/>
        <v>0</v>
      </c>
      <c r="AL33" s="121" t="b">
        <f t="shared" si="7"/>
        <v>0</v>
      </c>
      <c r="AM33" s="121" t="b">
        <f t="shared" si="7"/>
        <v>0</v>
      </c>
      <c r="AN33" s="121" t="b">
        <f t="shared" si="7"/>
        <v>0</v>
      </c>
      <c r="AO33" s="93"/>
      <c r="AP33" s="93"/>
      <c r="AQ33" s="93"/>
      <c r="AR33" s="93"/>
      <c r="AS33" s="93"/>
      <c r="AT33" s="115"/>
      <c r="AU33" s="115"/>
      <c r="AV33" s="115"/>
      <c r="AW33" s="115"/>
      <c r="AX33" s="115"/>
      <c r="AY33" s="115"/>
      <c r="AZ33" s="115"/>
      <c r="BA33" s="115"/>
    </row>
    <row r="34" spans="1:53" s="7" customFormat="1" ht="21.95" customHeight="1" x14ac:dyDescent="0.2">
      <c r="A34" s="2"/>
      <c r="B34" s="22">
        <v>22</v>
      </c>
      <c r="C34" s="189"/>
      <c r="D34" s="190"/>
      <c r="E34" s="22"/>
      <c r="F34" s="25"/>
      <c r="G34" s="44"/>
      <c r="H34" s="256"/>
      <c r="I34" s="257"/>
      <c r="J34" s="220"/>
      <c r="K34" s="221"/>
      <c r="L34" s="185"/>
      <c r="M34" s="185"/>
      <c r="N34" s="32" t="b">
        <f t="shared" si="8"/>
        <v>0</v>
      </c>
      <c r="O34" s="141" t="s">
        <v>97</v>
      </c>
      <c r="P34" s="142"/>
      <c r="Q34" s="46"/>
      <c r="R34" s="48"/>
      <c r="S34" s="48"/>
      <c r="T34" s="85"/>
      <c r="U34" s="27"/>
      <c r="V34" s="20"/>
      <c r="W34" s="33"/>
      <c r="X34" s="88" t="b">
        <f t="shared" si="0"/>
        <v>0</v>
      </c>
      <c r="Y34" s="88" t="b">
        <f t="shared" si="1"/>
        <v>0</v>
      </c>
      <c r="Z34" s="88" t="b">
        <f t="shared" si="2"/>
        <v>1</v>
      </c>
      <c r="AA34" s="88" t="b">
        <f t="shared" si="6"/>
        <v>0</v>
      </c>
      <c r="AB34" s="88" t="b">
        <f t="shared" si="6"/>
        <v>0</v>
      </c>
      <c r="AC34" s="88" t="b">
        <f t="shared" si="6"/>
        <v>0</v>
      </c>
      <c r="AD34" s="88" t="b">
        <f t="shared" si="6"/>
        <v>0</v>
      </c>
      <c r="AE34" s="93"/>
      <c r="AF34" s="93"/>
      <c r="AH34" s="121" t="b">
        <f t="shared" si="3"/>
        <v>0</v>
      </c>
      <c r="AI34" s="121" t="b">
        <f t="shared" si="4"/>
        <v>0</v>
      </c>
      <c r="AJ34" s="121" t="b">
        <f t="shared" si="5"/>
        <v>1</v>
      </c>
      <c r="AK34" s="121" t="b">
        <f t="shared" si="7"/>
        <v>0</v>
      </c>
      <c r="AL34" s="121" t="b">
        <f t="shared" si="7"/>
        <v>0</v>
      </c>
      <c r="AM34" s="121" t="b">
        <f t="shared" si="7"/>
        <v>0</v>
      </c>
      <c r="AN34" s="121" t="b">
        <f t="shared" si="7"/>
        <v>0</v>
      </c>
      <c r="AO34" s="93"/>
      <c r="AP34" s="93"/>
      <c r="AQ34" s="93"/>
      <c r="AR34" s="93"/>
      <c r="AS34" s="93"/>
      <c r="AT34" s="115"/>
      <c r="AU34" s="115"/>
      <c r="AV34" s="115"/>
      <c r="AW34" s="115"/>
      <c r="AX34" s="115"/>
      <c r="AY34" s="115"/>
      <c r="AZ34" s="115"/>
      <c r="BA34" s="115"/>
    </row>
    <row r="35" spans="1:53" s="7" customFormat="1" ht="21.95" customHeight="1" x14ac:dyDescent="0.2">
      <c r="A35" s="2"/>
      <c r="B35" s="22">
        <v>23</v>
      </c>
      <c r="C35" s="189"/>
      <c r="D35" s="190"/>
      <c r="E35" s="22"/>
      <c r="F35" s="25"/>
      <c r="G35" s="44"/>
      <c r="H35" s="256"/>
      <c r="I35" s="257"/>
      <c r="J35" s="220"/>
      <c r="K35" s="221"/>
      <c r="L35" s="185"/>
      <c r="M35" s="185"/>
      <c r="N35" s="32" t="b">
        <f t="shared" si="8"/>
        <v>0</v>
      </c>
      <c r="O35" s="141" t="s">
        <v>97</v>
      </c>
      <c r="P35" s="142"/>
      <c r="Q35" s="46"/>
      <c r="R35" s="48"/>
      <c r="S35" s="48"/>
      <c r="T35" s="85"/>
      <c r="U35" s="27"/>
      <c r="V35" s="20"/>
      <c r="W35" s="33"/>
      <c r="X35" s="88" t="b">
        <f t="shared" si="0"/>
        <v>0</v>
      </c>
      <c r="Y35" s="88" t="b">
        <f t="shared" si="1"/>
        <v>0</v>
      </c>
      <c r="Z35" s="88" t="b">
        <f t="shared" si="2"/>
        <v>1</v>
      </c>
      <c r="AA35" s="88" t="b">
        <f t="shared" si="6"/>
        <v>0</v>
      </c>
      <c r="AB35" s="88" t="b">
        <f t="shared" si="6"/>
        <v>0</v>
      </c>
      <c r="AC35" s="88" t="b">
        <f t="shared" si="6"/>
        <v>0</v>
      </c>
      <c r="AD35" s="88" t="b">
        <f t="shared" si="6"/>
        <v>0</v>
      </c>
      <c r="AE35" s="93"/>
      <c r="AF35" s="93"/>
      <c r="AH35" s="121" t="b">
        <f t="shared" si="3"/>
        <v>0</v>
      </c>
      <c r="AI35" s="121" t="b">
        <f t="shared" si="4"/>
        <v>0</v>
      </c>
      <c r="AJ35" s="121" t="b">
        <f t="shared" si="5"/>
        <v>1</v>
      </c>
      <c r="AK35" s="121" t="b">
        <f t="shared" si="7"/>
        <v>0</v>
      </c>
      <c r="AL35" s="121" t="b">
        <f t="shared" si="7"/>
        <v>0</v>
      </c>
      <c r="AM35" s="121" t="b">
        <f t="shared" si="7"/>
        <v>0</v>
      </c>
      <c r="AN35" s="121" t="b">
        <f t="shared" si="7"/>
        <v>0</v>
      </c>
      <c r="AO35" s="93"/>
      <c r="AP35" s="93"/>
      <c r="AQ35" s="93"/>
      <c r="AR35" s="93"/>
      <c r="AS35" s="93"/>
      <c r="AT35" s="115"/>
      <c r="AU35" s="115"/>
      <c r="AV35" s="115"/>
      <c r="AW35" s="115"/>
      <c r="AX35" s="115"/>
      <c r="AY35" s="115"/>
      <c r="AZ35" s="115"/>
      <c r="BA35" s="115"/>
    </row>
    <row r="36" spans="1:53" s="7" customFormat="1" ht="21.95" customHeight="1" x14ac:dyDescent="0.2">
      <c r="A36" s="2"/>
      <c r="B36" s="22">
        <v>24</v>
      </c>
      <c r="C36" s="189"/>
      <c r="D36" s="190"/>
      <c r="E36" s="22"/>
      <c r="F36" s="25"/>
      <c r="G36" s="44"/>
      <c r="H36" s="256"/>
      <c r="I36" s="257"/>
      <c r="J36" s="220"/>
      <c r="K36" s="221"/>
      <c r="L36" s="185"/>
      <c r="M36" s="185"/>
      <c r="N36" s="32" t="b">
        <f t="shared" si="8"/>
        <v>0</v>
      </c>
      <c r="O36" s="141" t="s">
        <v>97</v>
      </c>
      <c r="P36" s="142"/>
      <c r="Q36" s="46"/>
      <c r="R36" s="48"/>
      <c r="S36" s="48"/>
      <c r="T36" s="85"/>
      <c r="U36" s="27"/>
      <c r="V36" s="20"/>
      <c r="W36" s="33"/>
      <c r="X36" s="88" t="b">
        <f t="shared" si="0"/>
        <v>0</v>
      </c>
      <c r="Y36" s="88" t="b">
        <f t="shared" si="1"/>
        <v>0</v>
      </c>
      <c r="Z36" s="88" t="b">
        <f t="shared" si="2"/>
        <v>1</v>
      </c>
      <c r="AA36" s="88" t="b">
        <f t="shared" si="6"/>
        <v>0</v>
      </c>
      <c r="AB36" s="88" t="b">
        <f t="shared" si="6"/>
        <v>0</v>
      </c>
      <c r="AC36" s="88" t="b">
        <f t="shared" si="6"/>
        <v>0</v>
      </c>
      <c r="AD36" s="88" t="b">
        <f t="shared" si="6"/>
        <v>0</v>
      </c>
      <c r="AE36" s="93"/>
      <c r="AF36" s="93"/>
      <c r="AH36" s="121" t="b">
        <f t="shared" si="3"/>
        <v>0</v>
      </c>
      <c r="AI36" s="121" t="b">
        <f t="shared" si="4"/>
        <v>0</v>
      </c>
      <c r="AJ36" s="121" t="b">
        <f t="shared" si="5"/>
        <v>1</v>
      </c>
      <c r="AK36" s="121" t="b">
        <f t="shared" si="7"/>
        <v>0</v>
      </c>
      <c r="AL36" s="121" t="b">
        <f t="shared" si="7"/>
        <v>0</v>
      </c>
      <c r="AM36" s="121" t="b">
        <f t="shared" si="7"/>
        <v>0</v>
      </c>
      <c r="AN36" s="121" t="b">
        <f t="shared" si="7"/>
        <v>0</v>
      </c>
      <c r="AO36" s="93"/>
      <c r="AP36" s="93"/>
      <c r="AQ36" s="93"/>
      <c r="AR36" s="93"/>
      <c r="AS36" s="93"/>
      <c r="AT36" s="115"/>
      <c r="AU36" s="115"/>
      <c r="AV36" s="115"/>
      <c r="AW36" s="115"/>
      <c r="AX36" s="115"/>
      <c r="AY36" s="115"/>
      <c r="AZ36" s="115"/>
      <c r="BA36" s="115"/>
    </row>
    <row r="37" spans="1:53" s="7" customFormat="1" ht="21.95" customHeight="1" x14ac:dyDescent="0.2">
      <c r="A37" s="2"/>
      <c r="B37" s="22">
        <v>25</v>
      </c>
      <c r="C37" s="189"/>
      <c r="D37" s="190"/>
      <c r="E37" s="22"/>
      <c r="F37" s="25"/>
      <c r="G37" s="44"/>
      <c r="H37" s="256"/>
      <c r="I37" s="257"/>
      <c r="J37" s="220"/>
      <c r="K37" s="221"/>
      <c r="L37" s="185"/>
      <c r="M37" s="185"/>
      <c r="N37" s="32" t="b">
        <f t="shared" si="8"/>
        <v>0</v>
      </c>
      <c r="O37" s="141" t="s">
        <v>97</v>
      </c>
      <c r="P37" s="142"/>
      <c r="Q37" s="46"/>
      <c r="R37" s="48"/>
      <c r="S37" s="48"/>
      <c r="T37" s="85"/>
      <c r="U37" s="27"/>
      <c r="V37" s="20"/>
      <c r="W37" s="33"/>
      <c r="X37" s="88" t="b">
        <f t="shared" si="0"/>
        <v>0</v>
      </c>
      <c r="Y37" s="88" t="b">
        <f t="shared" si="1"/>
        <v>0</v>
      </c>
      <c r="Z37" s="88" t="b">
        <f t="shared" si="2"/>
        <v>1</v>
      </c>
      <c r="AA37" s="88" t="b">
        <f t="shared" si="6"/>
        <v>0</v>
      </c>
      <c r="AB37" s="88" t="b">
        <f t="shared" si="6"/>
        <v>0</v>
      </c>
      <c r="AC37" s="88" t="b">
        <f t="shared" si="6"/>
        <v>0</v>
      </c>
      <c r="AD37" s="88" t="b">
        <f t="shared" si="6"/>
        <v>0</v>
      </c>
      <c r="AE37" s="93"/>
      <c r="AF37" s="93"/>
      <c r="AH37" s="121" t="b">
        <f t="shared" si="3"/>
        <v>0</v>
      </c>
      <c r="AI37" s="121" t="b">
        <f t="shared" si="4"/>
        <v>0</v>
      </c>
      <c r="AJ37" s="121" t="b">
        <f t="shared" si="5"/>
        <v>1</v>
      </c>
      <c r="AK37" s="121" t="b">
        <f t="shared" si="7"/>
        <v>0</v>
      </c>
      <c r="AL37" s="121" t="b">
        <f t="shared" si="7"/>
        <v>0</v>
      </c>
      <c r="AM37" s="121" t="b">
        <f t="shared" si="7"/>
        <v>0</v>
      </c>
      <c r="AN37" s="121" t="b">
        <f t="shared" si="7"/>
        <v>0</v>
      </c>
      <c r="AO37" s="93"/>
      <c r="AP37" s="93"/>
      <c r="AQ37" s="93"/>
      <c r="AR37" s="93"/>
      <c r="AS37" s="93"/>
      <c r="AT37" s="115"/>
      <c r="AU37" s="115"/>
      <c r="AV37" s="115"/>
      <c r="AW37" s="115"/>
      <c r="AX37" s="115"/>
      <c r="AY37" s="115"/>
      <c r="AZ37" s="115"/>
      <c r="BA37" s="115"/>
    </row>
    <row r="38" spans="1:53" s="7" customFormat="1" ht="21.95" customHeight="1" thickBot="1" x14ac:dyDescent="0.25">
      <c r="A38" s="2"/>
      <c r="B38" s="23">
        <v>26</v>
      </c>
      <c r="C38" s="208"/>
      <c r="D38" s="209"/>
      <c r="E38" s="23"/>
      <c r="F38" s="40"/>
      <c r="G38" s="120"/>
      <c r="H38" s="258"/>
      <c r="I38" s="259"/>
      <c r="J38" s="254"/>
      <c r="K38" s="255"/>
      <c r="L38" s="260"/>
      <c r="M38" s="260"/>
      <c r="N38" s="123" t="b">
        <f t="shared" si="8"/>
        <v>0</v>
      </c>
      <c r="O38" s="141" t="s">
        <v>97</v>
      </c>
      <c r="P38" s="142"/>
      <c r="Q38" s="52"/>
      <c r="R38" s="53"/>
      <c r="S38" s="53"/>
      <c r="T38" s="86"/>
      <c r="U38" s="28"/>
      <c r="V38" s="26"/>
      <c r="W38" s="34"/>
      <c r="X38" s="88" t="b">
        <f t="shared" si="0"/>
        <v>0</v>
      </c>
      <c r="Y38" s="88" t="b">
        <f t="shared" si="1"/>
        <v>0</v>
      </c>
      <c r="Z38" s="88" t="b">
        <f t="shared" si="2"/>
        <v>1</v>
      </c>
      <c r="AA38" s="88" t="b">
        <f t="shared" si="6"/>
        <v>0</v>
      </c>
      <c r="AB38" s="88" t="b">
        <f t="shared" si="6"/>
        <v>0</v>
      </c>
      <c r="AC38" s="88" t="b">
        <f t="shared" si="6"/>
        <v>0</v>
      </c>
      <c r="AD38" s="88" t="b">
        <f>_xlfn.ISFORMULA(W38)</f>
        <v>0</v>
      </c>
      <c r="AE38" s="93"/>
      <c r="AF38" s="93"/>
      <c r="AH38" s="121" t="b">
        <f t="shared" si="3"/>
        <v>0</v>
      </c>
      <c r="AI38" s="121" t="b">
        <f t="shared" si="4"/>
        <v>0</v>
      </c>
      <c r="AJ38" s="121" t="b">
        <f t="shared" si="5"/>
        <v>1</v>
      </c>
      <c r="AK38" s="121" t="b">
        <f t="shared" si="7"/>
        <v>0</v>
      </c>
      <c r="AL38" s="121" t="b">
        <f t="shared" si="7"/>
        <v>0</v>
      </c>
      <c r="AM38" s="121" t="b">
        <f t="shared" si="7"/>
        <v>0</v>
      </c>
      <c r="AN38" s="121" t="b">
        <f t="shared" si="7"/>
        <v>0</v>
      </c>
      <c r="AO38" s="93"/>
      <c r="AP38" s="93"/>
      <c r="AQ38" s="93"/>
      <c r="AR38" s="93"/>
      <c r="AS38" s="93"/>
      <c r="AT38" s="115"/>
      <c r="AU38" s="115"/>
      <c r="AV38" s="115"/>
      <c r="AW38" s="115"/>
      <c r="AX38" s="115"/>
      <c r="AY38" s="115"/>
      <c r="AZ38" s="115"/>
      <c r="BA38" s="115"/>
    </row>
    <row r="39" spans="1:53" ht="14.25" x14ac:dyDescent="0.2">
      <c r="O39" s="54"/>
      <c r="P39" s="54"/>
    </row>
    <row r="40" spans="1:53" ht="14.25" x14ac:dyDescent="0.2">
      <c r="O40" s="54"/>
      <c r="P40" s="54"/>
    </row>
    <row r="41" spans="1:53" ht="14.25" x14ac:dyDescent="0.2">
      <c r="O41" s="54"/>
      <c r="P41" s="54"/>
    </row>
    <row r="42" spans="1:53" ht="14.25" x14ac:dyDescent="0.2">
      <c r="O42" s="54"/>
      <c r="P42" s="54"/>
    </row>
    <row r="43" spans="1:53" ht="14.25" x14ac:dyDescent="0.2">
      <c r="O43" s="54"/>
      <c r="P43" s="54"/>
    </row>
    <row r="44" spans="1:53" ht="14.25" x14ac:dyDescent="0.2">
      <c r="O44" s="54"/>
      <c r="P44" s="54"/>
    </row>
    <row r="45" spans="1:53" ht="14.25" x14ac:dyDescent="0.2">
      <c r="O45" s="54"/>
      <c r="P45" s="54"/>
    </row>
    <row r="46" spans="1:53" ht="14.25" x14ac:dyDescent="0.2">
      <c r="O46" s="54"/>
      <c r="P46" s="54"/>
    </row>
    <row r="47" spans="1:53" ht="14.25" x14ac:dyDescent="0.2">
      <c r="O47" s="54"/>
      <c r="P47" s="54"/>
    </row>
  </sheetData>
  <sheetProtection algorithmName="SHA-512" hashValue="DQgjo7zr10n+cILMHr0/flBsHXwqgi0715OvX+iPaBFttQFM88hhkXjbk1OkpXq/F0Bns48PiuOBMiD3r/vsnw==" saltValue="u+tzI1GhcHbWBbWSNeg0pQ==" spinCount="100000" sheet="1" objects="1" scenarios="1"/>
  <protectedRanges>
    <protectedRange sqref="F13" name="vertrek"/>
    <protectedRange sqref="J4:N5" name="kop2"/>
    <protectedRange sqref="E4:G5" name="kop1"/>
    <protectedRange sqref="C13:E38 G13:G38" name="DatumReis"/>
    <protectedRange sqref="H13 J13:M38" name="Brandstof"/>
    <protectedRange sqref="Q13:S38" name="transportprestatie"/>
    <protectedRange sqref="O4:P5" name="kop2_1"/>
  </protectedRanges>
  <mergeCells count="138">
    <mergeCell ref="B2:N2"/>
    <mergeCell ref="B3:H3"/>
    <mergeCell ref="B4:C4"/>
    <mergeCell ref="E4:G4"/>
    <mergeCell ref="J4:N4"/>
    <mergeCell ref="B5:C5"/>
    <mergeCell ref="E5:G5"/>
    <mergeCell ref="E7:G7"/>
    <mergeCell ref="H7:N7"/>
    <mergeCell ref="H9:I9"/>
    <mergeCell ref="J9:K9"/>
    <mergeCell ref="L9:M9"/>
    <mergeCell ref="C10:D10"/>
    <mergeCell ref="H10:I10"/>
    <mergeCell ref="J10:K10"/>
    <mergeCell ref="L10:M10"/>
    <mergeCell ref="Q7:T7"/>
    <mergeCell ref="U7:W7"/>
    <mergeCell ref="E8:E11"/>
    <mergeCell ref="F8:F11"/>
    <mergeCell ref="G8:G11"/>
    <mergeCell ref="H8:I8"/>
    <mergeCell ref="J8:K8"/>
    <mergeCell ref="L8:M8"/>
    <mergeCell ref="C11:D11"/>
    <mergeCell ref="H11:I11"/>
    <mergeCell ref="J11:K11"/>
    <mergeCell ref="L11:M11"/>
    <mergeCell ref="O7:P7"/>
    <mergeCell ref="U12:W12"/>
    <mergeCell ref="C13:D13"/>
    <mergeCell ref="H13:I13"/>
    <mergeCell ref="J13:K13"/>
    <mergeCell ref="L13:M13"/>
    <mergeCell ref="C14:D14"/>
    <mergeCell ref="H14:I14"/>
    <mergeCell ref="J14:K14"/>
    <mergeCell ref="L14:M14"/>
    <mergeCell ref="C12:D12"/>
    <mergeCell ref="H12:I12"/>
    <mergeCell ref="J12:K12"/>
    <mergeCell ref="L12:M12"/>
    <mergeCell ref="C17:D17"/>
    <mergeCell ref="H17:I17"/>
    <mergeCell ref="J17:K17"/>
    <mergeCell ref="L17:M17"/>
    <mergeCell ref="C18:D18"/>
    <mergeCell ref="H18:I18"/>
    <mergeCell ref="J18:K18"/>
    <mergeCell ref="L18:M18"/>
    <mergeCell ref="C15:D15"/>
    <mergeCell ref="H15:I15"/>
    <mergeCell ref="J15:K15"/>
    <mergeCell ref="L15:M15"/>
    <mergeCell ref="C16:D16"/>
    <mergeCell ref="H16:I16"/>
    <mergeCell ref="J16:K16"/>
    <mergeCell ref="L16:M16"/>
    <mergeCell ref="C21:D21"/>
    <mergeCell ref="H21:I21"/>
    <mergeCell ref="J21:K21"/>
    <mergeCell ref="L21:M21"/>
    <mergeCell ref="C22:D22"/>
    <mergeCell ref="H22:I22"/>
    <mergeCell ref="J22:K22"/>
    <mergeCell ref="L22:M22"/>
    <mergeCell ref="C19:D19"/>
    <mergeCell ref="H19:I19"/>
    <mergeCell ref="J19:K19"/>
    <mergeCell ref="L19:M19"/>
    <mergeCell ref="C20:D20"/>
    <mergeCell ref="H20:I20"/>
    <mergeCell ref="J20:K20"/>
    <mergeCell ref="L20:M20"/>
    <mergeCell ref="C25:D25"/>
    <mergeCell ref="H25:I25"/>
    <mergeCell ref="J25:K25"/>
    <mergeCell ref="L25:M25"/>
    <mergeCell ref="C26:D26"/>
    <mergeCell ref="H26:I26"/>
    <mergeCell ref="J26:K26"/>
    <mergeCell ref="L26:M26"/>
    <mergeCell ref="C23:D23"/>
    <mergeCell ref="H23:I23"/>
    <mergeCell ref="J23:K23"/>
    <mergeCell ref="L23:M23"/>
    <mergeCell ref="C24:D24"/>
    <mergeCell ref="H24:I24"/>
    <mergeCell ref="J24:K24"/>
    <mergeCell ref="L24:M24"/>
    <mergeCell ref="C29:D29"/>
    <mergeCell ref="H29:I29"/>
    <mergeCell ref="J29:K29"/>
    <mergeCell ref="L29:M29"/>
    <mergeCell ref="C30:D30"/>
    <mergeCell ref="H30:I30"/>
    <mergeCell ref="J30:K30"/>
    <mergeCell ref="L30:M30"/>
    <mergeCell ref="C27:D27"/>
    <mergeCell ref="H27:I27"/>
    <mergeCell ref="J27:K27"/>
    <mergeCell ref="L27:M27"/>
    <mergeCell ref="C28:D28"/>
    <mergeCell ref="H28:I28"/>
    <mergeCell ref="J28:K28"/>
    <mergeCell ref="L28:M28"/>
    <mergeCell ref="C33:D33"/>
    <mergeCell ref="H33:I33"/>
    <mergeCell ref="J33:K33"/>
    <mergeCell ref="L33:M33"/>
    <mergeCell ref="C34:D34"/>
    <mergeCell ref="H34:I34"/>
    <mergeCell ref="J34:K34"/>
    <mergeCell ref="L34:M34"/>
    <mergeCell ref="C31:D31"/>
    <mergeCell ref="H31:I31"/>
    <mergeCell ref="J31:K31"/>
    <mergeCell ref="L31:M31"/>
    <mergeCell ref="C32:D32"/>
    <mergeCell ref="H32:I32"/>
    <mergeCell ref="J32:K32"/>
    <mergeCell ref="L32:M32"/>
    <mergeCell ref="C37:D37"/>
    <mergeCell ref="H37:I37"/>
    <mergeCell ref="J37:K37"/>
    <mergeCell ref="L37:M37"/>
    <mergeCell ref="C38:D38"/>
    <mergeCell ref="H38:I38"/>
    <mergeCell ref="J38:K38"/>
    <mergeCell ref="L38:M38"/>
    <mergeCell ref="C35:D35"/>
    <mergeCell ref="H35:I35"/>
    <mergeCell ref="J35:K35"/>
    <mergeCell ref="L35:M35"/>
    <mergeCell ref="C36:D36"/>
    <mergeCell ref="H36:I36"/>
    <mergeCell ref="J36:K36"/>
    <mergeCell ref="L36:M36"/>
  </mergeCells>
  <conditionalFormatting sqref="E13:F38 F39:F1048576">
    <cfRule type="cellIs" dxfId="23" priority="26" operator="equal">
      <formula>0</formula>
    </cfRule>
  </conditionalFormatting>
  <conditionalFormatting sqref="F1:F8">
    <cfRule type="cellIs" dxfId="22" priority="27" operator="equal">
      <formula>0</formula>
    </cfRule>
  </conditionalFormatting>
  <conditionalFormatting sqref="F12">
    <cfRule type="cellIs" dxfId="21" priority="10" operator="equal">
      <formula>0</formula>
    </cfRule>
  </conditionalFormatting>
  <conditionalFormatting sqref="G14:G38">
    <cfRule type="cellIs" dxfId="20" priority="25" operator="equal">
      <formula>0</formula>
    </cfRule>
  </conditionalFormatting>
  <conditionalFormatting sqref="H12">
    <cfRule type="cellIs" dxfId="19" priority="11" operator="equal">
      <formula>0</formula>
    </cfRule>
  </conditionalFormatting>
  <conditionalFormatting sqref="N13:P38">
    <cfRule type="cellIs" dxfId="18" priority="1" operator="equal">
      <formula>FALSE</formula>
    </cfRule>
    <cfRule type="cellIs" dxfId="17" priority="4" operator="equal">
      <formula>0</formula>
    </cfRule>
    <cfRule type="cellIs" dxfId="16" priority="5" operator="equal">
      <formula>0</formula>
    </cfRule>
  </conditionalFormatting>
  <conditionalFormatting sqref="Q13:Q38">
    <cfRule type="cellIs" dxfId="15" priority="21" operator="equal">
      <formula>0</formula>
    </cfRule>
    <cfRule type="expression" dxfId="14" priority="22" stopIfTrue="1">
      <formula>$E13="Chargé"</formula>
    </cfRule>
    <cfRule type="cellIs" dxfId="13" priority="23" operator="equal">
      <formula>FALSE</formula>
    </cfRule>
    <cfRule type="cellIs" dxfId="12" priority="24" stopIfTrue="1" operator="equal">
      <formula>0</formula>
    </cfRule>
  </conditionalFormatting>
  <conditionalFormatting sqref="Q38">
    <cfRule type="cellIs" dxfId="11" priority="20" operator="equal">
      <formula>FALSE</formula>
    </cfRule>
  </conditionalFormatting>
  <conditionalFormatting sqref="R14 R27">
    <cfRule type="cellIs" dxfId="10" priority="19" stopIfTrue="1" operator="equal">
      <formula>0</formula>
    </cfRule>
  </conditionalFormatting>
  <conditionalFormatting sqref="R13:S38">
    <cfRule type="cellIs" dxfId="9" priority="13" stopIfTrue="1" operator="equal">
      <formula>0</formula>
    </cfRule>
  </conditionalFormatting>
  <conditionalFormatting sqref="R13:T38">
    <cfRule type="expression" dxfId="8" priority="12">
      <formula>$E13="Vide"</formula>
    </cfRule>
    <cfRule type="cellIs" dxfId="7" priority="14" operator="equal">
      <formula>FALSE</formula>
    </cfRule>
  </conditionalFormatting>
  <conditionalFormatting sqref="S14:S38">
    <cfRule type="cellIs" dxfId="6" priority="15" stopIfTrue="1" operator="equal">
      <formula>0</formula>
    </cfRule>
  </conditionalFormatting>
  <conditionalFormatting sqref="T13:T38">
    <cfRule type="cellIs" dxfId="5" priority="37" stopIfTrue="1" operator="equal">
      <formula>0</formula>
    </cfRule>
  </conditionalFormatting>
  <conditionalFormatting sqref="U13:U38">
    <cfRule type="cellIs" dxfId="4" priority="36" operator="equal">
      <formula>0</formula>
    </cfRule>
  </conditionalFormatting>
  <conditionalFormatting sqref="V13:W38">
    <cfRule type="expression" dxfId="3" priority="34">
      <formula>$E13="Vide"</formula>
    </cfRule>
  </conditionalFormatting>
  <conditionalFormatting sqref="X1:AF1048576">
    <cfRule type="cellIs" dxfId="2" priority="9" operator="equal">
      <formula>FALSE</formula>
    </cfRule>
  </conditionalFormatting>
  <conditionalFormatting sqref="AH1:AO1048576">
    <cfRule type="cellIs" dxfId="1" priority="7" operator="equal">
      <formula>TRUE</formula>
    </cfRule>
  </conditionalFormatting>
  <conditionalFormatting sqref="AH12:AP38">
    <cfRule type="cellIs" dxfId="0" priority="8" operator="equal">
      <formula>FALSE</formula>
    </cfRule>
  </conditionalFormatting>
  <dataValidations count="6">
    <dataValidation type="list" allowBlank="1" showInputMessage="1" showErrorMessage="1" error="Choisissez 'Vide' ou 'Chargé" sqref="E13" xr:uid="{1BA37255-C157-4254-900A-48920C32B892}">
      <formula1>"Vide,Chargé"</formula1>
    </dataValidation>
    <dataValidation type="custom" allowBlank="1" showInputMessage="1" showErrorMessage="1" errorTitle="Let op" error="Pour 'Type', 'Vide' est renseigné. Il n'est donc pas nécessaire de remplir cette colonne. " sqref="R13:S38" xr:uid="{01953D34-1999-478F-B85C-60228B2182E4}">
      <formula1>$E13="Chargé"</formula1>
    </dataValidation>
    <dataValidation type="list" allowBlank="1" showInputMessage="1" showErrorMessage="1" sqref="E14:E38" xr:uid="{DB0DA538-32C3-4816-91D6-1247DBEECC6F}">
      <formula1>"Vide,Chargé"</formula1>
    </dataValidation>
    <dataValidation type="custom" allowBlank="1" showInputMessage="1" showErrorMessage="1" errorTitle="Let op" error="Bij 'Type' is 'Leeg' ingevuld. Daarom hoeft deze kolom niet ingevuld te worden. " sqref="T13:T38" xr:uid="{A5D116C2-4483-456D-8809-43E4845CEE42}">
      <formula1>$E13="Chargé"</formula1>
    </dataValidation>
    <dataValidation type="custom" allowBlank="1" showInputMessage="1" showErrorMessage="1" errorTitle="Let op" error="Pour 'Type', 'Chargé' est renseigné. Il n'est donc pas nécessaire de remplir cette colonne. " sqref="Q13:Q38" xr:uid="{6FF7A62F-E7F8-4139-A6F2-DD0BF391569E}">
      <formula1>$E13="Vide"</formula1>
    </dataValidation>
    <dataValidation type="custom" allowBlank="1" showInputMessage="1" showErrorMessage="1" errorTitle="Let op" error="Bij &quot;Type&quot; is Empty ingevuld. Daarom hoeft deze niet ingevuld te worden. " sqref="V13:W38" xr:uid="{BCD8EA66-FC2B-49FC-8320-942C5EB17043}">
      <formula1>$E13="Leeg"</formula1>
    </dataValidation>
  </dataValidations>
  <pageMargins left="0.23622047244094491" right="0.23622047244094491" top="0.39370078740157483" bottom="0.74803149606299213" header="0.31496062992125984" footer="0.31496062992125984"/>
  <pageSetup paperSize="8" scale="7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D6087D-4597-449E-AA79-9A6C854B3FED}">
          <x14:formula1>
            <xm:f>Carburant!$A$1:$A$9</xm:f>
          </x14:formula1>
          <xm:sqref>O13:O38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0 k 0 V U d J k 8 W k A A A A 9 g A A A B I A H A B D b 2 5 m a W c v U G F j a 2 F n Z S 5 4 b W w g o h g A K K A U A A A A A A A A A A A A A A A A A A A A A A A A A A A A h Y 9 B D o I w F E S v Q r q n L Z g Y J J + y c A v G x M S 4 J a V C I 3 w M L Z a 7 u f B I X k G M o u 5 c z p u 3 m L l f b 5 C O b e N d V G 9 0 h w k J K C e e Q t m V G q u E D P b o R y Q V s C 3 k q a i U N 8 l o 4 t G U C a m t P c e M O e e o W 9 C u r 1 j I e c A O e b a T t W o L 8 p H 1 f 9 n X a G y B U h E B + 9 c Y E d K A R 3 Q V L S k H N k P I N X 6 F c N r 7 b H 8 g r I f G D r 0 S 2 P i b D N g c g b 0 / i A d Q S w M E F A A C A A g A J 0 k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J N F U o i k e 4 D g A A A B E A A A A T A B w A R m 9 y b X V s Y X M v U 2 V j d G l v b j E u b S C i G A A o o B Q A A A A A A A A A A A A A A A A A A A A A A A A A A A A r T k 0 u y c z P U w i G 0 I b W A F B L A Q I t A B Q A A g A I A C d J N F V H S Z P F p A A A A P Y A A A A S A A A A A A A A A A A A A A A A A A A A A A B D b 2 5 m a W c v U G F j a 2 F n Z S 5 4 b W x Q S w E C L Q A U A A I A C A A n S T R V D 8 r p q 6 Q A A A D p A A A A E w A A A A A A A A A A A A A A A A D w A A A A W 0 N v b n R l b n R f V H l w Z X N d L n h t b F B L A Q I t A B Q A A g A I A C d J N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j A A v 5 Q l p S p j / e 0 r C k P d 0 A A A A A A I A A A A A A B B m A A A A A Q A A I A A A A B O V p u G w A Q d D 4 D q Q I R Z i 6 T a j B 8 y p i S n i e B 5 B R 1 8 I D c n a A A A A A A 6 A A A A A A g A A I A A A A E h a K c K O t X + 3 j X C / 5 5 o 3 i e 2 t Y N 0 n / X X 5 T O 1 U B E O k n / t 6 U A A A A N V M C l s l o / g F t w O M 2 y B 7 / W F m m E 9 t T a B L 2 e Y 1 z B P E r e l k Z O 2 1 t v 0 v W M B q I a Y K g S U C E 3 Y h R R y 8 L R F T g F j 0 A H c l s 7 f V v X O Z g A f x g z 1 s b A G 5 7 r s l Q A A A A I u 0 d b A T C 3 H G n L d p 9 R 7 d 7 J i m o H V D N K i W A x i C x H T g 1 y Y t D F y Y j C D e 6 E P X Y N E 4 L y C s W N S k Z q s L y U h C F B M / C x 2 K 2 7 w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Calcul CO2</vt:lpstr>
      <vt:lpstr>Carburant</vt:lpstr>
      <vt:lpstr>Explanation</vt:lpstr>
      <vt:lpstr>'Calcul CO2'!Print_Area</vt:lpstr>
      <vt:lpstr>Explanation!Print_Area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Shinohara, K. (Keita) - Green Award</cp:lastModifiedBy>
  <cp:lastPrinted>2025-01-15T09:50:29Z</cp:lastPrinted>
  <dcterms:created xsi:type="dcterms:W3CDTF">2013-09-28T18:24:44Z</dcterms:created>
  <dcterms:modified xsi:type="dcterms:W3CDTF">2025-01-17T15:16:44Z</dcterms:modified>
</cp:coreProperties>
</file>