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tactobv-my.sharepoint.com/personal/kstruijk_intacto_nl/Documents/60  Green Award/CO2/Riviercruiseschepen/"/>
    </mc:Choice>
  </mc:AlternateContent>
  <xr:revisionPtr revIDLastSave="570" documentId="8_{275CA2B5-AD0B-4A83-9CBE-1D62CAC6F671}" xr6:coauthVersionLast="47" xr6:coauthVersionMax="47" xr10:uidLastSave="{920D5470-9BFC-4106-9038-EC0DB7BB28AF}"/>
  <bookViews>
    <workbookView xWindow="-110" yWindow="-110" windowWidth="34620" windowHeight="13900" xr2:uid="{0E751008-2196-9B40-996A-CC3DF018291B}"/>
  </bookViews>
  <sheets>
    <sheet name="Calcul CO2" sheetId="26" r:id="rId1"/>
    <sheet name="Carburant" sheetId="31" r:id="rId2"/>
    <sheet name="Explication" sheetId="30" r:id="rId3"/>
  </sheets>
  <definedNames>
    <definedName name="_xlnm.Print_Area" localSheetId="0">'Calcul CO2'!$A$1:$W$73</definedName>
    <definedName name="_xlnm.Print_Area" localSheetId="2">Explication!$A$1:$W$38</definedName>
    <definedName name="Brandstof">#REF!</definedName>
    <definedName name="Emissieniveau">#REF!</definedName>
    <definedName name="Motor">#REF!</definedName>
    <definedName name="Motoren">#REF!</definedName>
    <definedName name="Nabehandeling">#REF!</definedName>
    <definedName name="NB">#REF!</definedName>
    <definedName name="NOX">#REF!</definedName>
    <definedName name="PM">#REF!</definedName>
    <definedName name="Toepassing">#REF!</definedName>
  </definedNames>
  <calcPr calcId="191029"/>
  <customWorkbookViews>
    <customWorkbookView name="Shinohara, K. (Keita) - Green Award - Personal View" guid="{CD403A33-06C8-4702-8894-5B3FDC50227E}" mergeInterval="0" personalView="1" maximized="1" windowWidth="1916" windowHeight="849" activeSheetId="1"/>
    <customWorkbookView name="jfransen - Personal View" guid="{D499AF4C-1425-46EA-94D9-57D1EBCD37AF}" mergeInterval="0" personalView="1" maximized="1" windowWidth="1276" windowHeight="593" activeSheetId="1"/>
    <customWorkbookView name="Fransen, J.A.A.J. (Jan) - Green Award - Personal View" guid="{2A97FE2E-5CA3-47AA-A5E5-20B7DB66ED34}" mergeInterval="0" personalView="1" maximized="1" windowWidth="1916" windowHeight="8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30" l="1"/>
  <c r="X37" i="26"/>
  <c r="Y37" i="26"/>
  <c r="Z37" i="26"/>
  <c r="AA37" i="26"/>
  <c r="AB37" i="26"/>
  <c r="AC37" i="26"/>
  <c r="AD37" i="26"/>
  <c r="X38" i="26"/>
  <c r="Y38" i="26"/>
  <c r="Z38" i="26"/>
  <c r="AA38" i="26"/>
  <c r="AB38" i="26"/>
  <c r="AC38" i="26"/>
  <c r="AD38" i="26"/>
  <c r="X39" i="26"/>
  <c r="Y39" i="26"/>
  <c r="Z39" i="26"/>
  <c r="AA39" i="26"/>
  <c r="AB39" i="26"/>
  <c r="AC39" i="26"/>
  <c r="AD39" i="26"/>
  <c r="X40" i="26"/>
  <c r="Y40" i="26"/>
  <c r="Z40" i="26"/>
  <c r="AA40" i="26"/>
  <c r="AB40" i="26"/>
  <c r="AC40" i="26"/>
  <c r="AD40" i="26"/>
  <c r="X41" i="26"/>
  <c r="Y41" i="26"/>
  <c r="Z41" i="26"/>
  <c r="AA41" i="26"/>
  <c r="AB41" i="26"/>
  <c r="AC41" i="26"/>
  <c r="AD41" i="26"/>
  <c r="X42" i="26"/>
  <c r="Y42" i="26"/>
  <c r="Z42" i="26"/>
  <c r="AA42" i="26"/>
  <c r="AB42" i="26"/>
  <c r="AC42" i="26"/>
  <c r="AD42" i="26"/>
  <c r="X43" i="26"/>
  <c r="Y43" i="26"/>
  <c r="Z43" i="26"/>
  <c r="AA43" i="26"/>
  <c r="AB43" i="26"/>
  <c r="AC43" i="26"/>
  <c r="AD43" i="26"/>
  <c r="X44" i="26"/>
  <c r="Y44" i="26"/>
  <c r="Z44" i="26"/>
  <c r="AA44" i="26"/>
  <c r="AB44" i="26"/>
  <c r="AC44" i="26"/>
  <c r="AD44" i="26"/>
  <c r="X45" i="26"/>
  <c r="Y45" i="26"/>
  <c r="Z45" i="26"/>
  <c r="AA45" i="26"/>
  <c r="AB45" i="26"/>
  <c r="AC45" i="26"/>
  <c r="AD45" i="26"/>
  <c r="X46" i="26"/>
  <c r="Y46" i="26"/>
  <c r="Z46" i="26"/>
  <c r="AA46" i="26"/>
  <c r="AB46" i="26"/>
  <c r="AC46" i="26"/>
  <c r="AD46" i="26"/>
  <c r="X47" i="26"/>
  <c r="Y47" i="26"/>
  <c r="Z47" i="26"/>
  <c r="AA47" i="26"/>
  <c r="AB47" i="26"/>
  <c r="AC47" i="26"/>
  <c r="AD47" i="26"/>
  <c r="X48" i="26"/>
  <c r="Y48" i="26"/>
  <c r="Z48" i="26"/>
  <c r="AA48" i="26"/>
  <c r="AB48" i="26"/>
  <c r="AC48" i="26"/>
  <c r="AD48" i="26"/>
  <c r="X49" i="26"/>
  <c r="Y49" i="26"/>
  <c r="Z49" i="26"/>
  <c r="AA49" i="26"/>
  <c r="AB49" i="26"/>
  <c r="AC49" i="26"/>
  <c r="AD49" i="26"/>
  <c r="X50" i="26"/>
  <c r="Y50" i="26"/>
  <c r="Z50" i="26"/>
  <c r="AA50" i="26"/>
  <c r="AB50" i="26"/>
  <c r="AC50" i="26"/>
  <c r="AD50" i="26"/>
  <c r="X51" i="26"/>
  <c r="Y51" i="26"/>
  <c r="Z51" i="26"/>
  <c r="AA51" i="26"/>
  <c r="AB51" i="26"/>
  <c r="AC51" i="26"/>
  <c r="AD51" i="26"/>
  <c r="X52" i="26"/>
  <c r="Y52" i="26"/>
  <c r="Z52" i="26"/>
  <c r="AA52" i="26"/>
  <c r="AB52" i="26"/>
  <c r="AC52" i="26"/>
  <c r="AD52" i="26"/>
  <c r="X53" i="26"/>
  <c r="Y53" i="26"/>
  <c r="Z53" i="26"/>
  <c r="AA53" i="26"/>
  <c r="AB53" i="26"/>
  <c r="AC53" i="26"/>
  <c r="AD53" i="26"/>
  <c r="X54" i="26"/>
  <c r="Y54" i="26"/>
  <c r="Z54" i="26"/>
  <c r="AA54" i="26"/>
  <c r="AB54" i="26"/>
  <c r="AC54" i="26"/>
  <c r="AD54" i="26"/>
  <c r="X55" i="26"/>
  <c r="Y55" i="26"/>
  <c r="Z55" i="26"/>
  <c r="AA55" i="26"/>
  <c r="AB55" i="26"/>
  <c r="AC55" i="26"/>
  <c r="AD55" i="26"/>
  <c r="X56" i="26"/>
  <c r="Y56" i="26"/>
  <c r="Z56" i="26"/>
  <c r="AA56" i="26"/>
  <c r="AB56" i="26"/>
  <c r="AC56" i="26"/>
  <c r="AD56" i="26"/>
  <c r="X57" i="26"/>
  <c r="Y57" i="26"/>
  <c r="Z57" i="26"/>
  <c r="AA57" i="26"/>
  <c r="AB57" i="26"/>
  <c r="AC57" i="26"/>
  <c r="AD57" i="26"/>
  <c r="X58" i="26"/>
  <c r="Y58" i="26"/>
  <c r="Z58" i="26"/>
  <c r="AA58" i="26"/>
  <c r="AB58" i="26"/>
  <c r="AC58" i="26"/>
  <c r="AD58" i="26"/>
  <c r="X59" i="26"/>
  <c r="Y59" i="26"/>
  <c r="Z59" i="26"/>
  <c r="AA59" i="26"/>
  <c r="AB59" i="26"/>
  <c r="AC59" i="26"/>
  <c r="AD59" i="26"/>
  <c r="X60" i="26"/>
  <c r="Y60" i="26"/>
  <c r="Z60" i="26"/>
  <c r="AA60" i="26"/>
  <c r="AB60" i="26"/>
  <c r="AC60" i="26"/>
  <c r="AD60" i="26"/>
  <c r="X61" i="26"/>
  <c r="Y61" i="26"/>
  <c r="Z61" i="26"/>
  <c r="AA61" i="26"/>
  <c r="AB61" i="26"/>
  <c r="AC61" i="26"/>
  <c r="AD61" i="26"/>
  <c r="X62" i="26"/>
  <c r="Y62" i="26"/>
  <c r="Z62" i="26"/>
  <c r="AA62" i="26"/>
  <c r="AB62" i="26"/>
  <c r="AC62" i="26"/>
  <c r="AD62" i="26"/>
  <c r="W42" i="26"/>
  <c r="W55" i="26"/>
  <c r="W56" i="26"/>
  <c r="V37" i="26"/>
  <c r="V38" i="26"/>
  <c r="V39" i="26"/>
  <c r="V40" i="26"/>
  <c r="V41" i="26"/>
  <c r="V42" i="26"/>
  <c r="V43" i="26"/>
  <c r="V44" i="26"/>
  <c r="V45" i="26"/>
  <c r="V46" i="26"/>
  <c r="V47" i="26"/>
  <c r="V48" i="26"/>
  <c r="V49" i="26"/>
  <c r="V50" i="26"/>
  <c r="V51" i="26"/>
  <c r="V52" i="26"/>
  <c r="V53" i="26"/>
  <c r="V54" i="26"/>
  <c r="V55" i="26"/>
  <c r="V56" i="26"/>
  <c r="V57" i="26"/>
  <c r="V58" i="26"/>
  <c r="V59" i="26"/>
  <c r="V60" i="26"/>
  <c r="V61" i="26"/>
  <c r="V62" i="26"/>
  <c r="T37" i="26"/>
  <c r="W37" i="26" s="1"/>
  <c r="T38" i="26"/>
  <c r="W38" i="26" s="1"/>
  <c r="T39" i="26"/>
  <c r="W39" i="26" s="1"/>
  <c r="T40" i="26"/>
  <c r="W40" i="26" s="1"/>
  <c r="T41" i="26"/>
  <c r="W41" i="26" s="1"/>
  <c r="T42" i="26"/>
  <c r="T43" i="26"/>
  <c r="W43" i="26" s="1"/>
  <c r="T44" i="26"/>
  <c r="W44" i="26" s="1"/>
  <c r="T45" i="26"/>
  <c r="W45" i="26" s="1"/>
  <c r="T46" i="26"/>
  <c r="W46" i="26" s="1"/>
  <c r="T47" i="26"/>
  <c r="W47" i="26" s="1"/>
  <c r="T48" i="26"/>
  <c r="W48" i="26" s="1"/>
  <c r="T49" i="26"/>
  <c r="W49" i="26" s="1"/>
  <c r="T50" i="26"/>
  <c r="W50" i="26" s="1"/>
  <c r="T51" i="26"/>
  <c r="W51" i="26" s="1"/>
  <c r="T52" i="26"/>
  <c r="W52" i="26" s="1"/>
  <c r="T53" i="26"/>
  <c r="W53" i="26" s="1"/>
  <c r="T54" i="26"/>
  <c r="W54" i="26" s="1"/>
  <c r="T55" i="26"/>
  <c r="T56" i="26"/>
  <c r="T57" i="26"/>
  <c r="W57" i="26" s="1"/>
  <c r="T58" i="26"/>
  <c r="W58" i="26" s="1"/>
  <c r="T59" i="26"/>
  <c r="W59" i="26" s="1"/>
  <c r="T60" i="26"/>
  <c r="W60" i="26" s="1"/>
  <c r="T61" i="26"/>
  <c r="W61" i="26" s="1"/>
  <c r="T62" i="26"/>
  <c r="W62" i="26" s="1"/>
  <c r="T63" i="26"/>
  <c r="W63" i="26" s="1"/>
  <c r="N37" i="26"/>
  <c r="N38" i="26"/>
  <c r="N39" i="26"/>
  <c r="N40" i="26"/>
  <c r="N41" i="26"/>
  <c r="N42" i="26"/>
  <c r="N43" i="26"/>
  <c r="N44" i="26"/>
  <c r="N45" i="26"/>
  <c r="N46" i="26"/>
  <c r="N47" i="26"/>
  <c r="N48" i="26"/>
  <c r="N49" i="26"/>
  <c r="N50" i="26"/>
  <c r="N51" i="26"/>
  <c r="N52" i="26"/>
  <c r="N53" i="26"/>
  <c r="N54" i="26"/>
  <c r="N55" i="26"/>
  <c r="N56" i="26"/>
  <c r="N57" i="26"/>
  <c r="N58" i="26"/>
  <c r="N59" i="26"/>
  <c r="N60" i="26"/>
  <c r="N61" i="26"/>
  <c r="N62" i="26"/>
  <c r="N63" i="26"/>
  <c r="F37" i="26"/>
  <c r="F38" i="26"/>
  <c r="F39" i="26"/>
  <c r="F40" i="26"/>
  <c r="F41" i="26"/>
  <c r="F42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55" i="26"/>
  <c r="F56" i="26"/>
  <c r="F57" i="26"/>
  <c r="F58" i="26"/>
  <c r="F59" i="26"/>
  <c r="F60" i="26"/>
  <c r="F61" i="26"/>
  <c r="F62" i="26"/>
  <c r="F63" i="26"/>
  <c r="P71" i="26"/>
  <c r="Q69" i="26"/>
  <c r="Q70" i="26"/>
  <c r="Q71" i="26"/>
  <c r="U15" i="26" l="1"/>
  <c r="U16" i="26"/>
  <c r="U17" i="26"/>
  <c r="U18" i="26"/>
  <c r="U19" i="26"/>
  <c r="U20" i="26"/>
  <c r="U21" i="26"/>
  <c r="U22" i="26"/>
  <c r="U23" i="26"/>
  <c r="U24" i="26"/>
  <c r="U25" i="26"/>
  <c r="U26" i="26"/>
  <c r="U27" i="26"/>
  <c r="U28" i="26"/>
  <c r="U29" i="26"/>
  <c r="U30" i="26"/>
  <c r="U31" i="26"/>
  <c r="U32" i="26"/>
  <c r="U33" i="26"/>
  <c r="U34" i="26"/>
  <c r="U35" i="26"/>
  <c r="U36" i="26"/>
  <c r="U37" i="26"/>
  <c r="U38" i="26"/>
  <c r="U39" i="26"/>
  <c r="U40" i="26"/>
  <c r="U41" i="26"/>
  <c r="U42" i="26"/>
  <c r="U43" i="26"/>
  <c r="U44" i="26"/>
  <c r="U45" i="26"/>
  <c r="U46" i="26"/>
  <c r="U47" i="26"/>
  <c r="U48" i="26"/>
  <c r="U49" i="26"/>
  <c r="U50" i="26"/>
  <c r="U51" i="26"/>
  <c r="U52" i="26"/>
  <c r="U53" i="26"/>
  <c r="U54" i="26"/>
  <c r="U55" i="26"/>
  <c r="U56" i="26"/>
  <c r="U57" i="26"/>
  <c r="U58" i="26"/>
  <c r="U59" i="26"/>
  <c r="U60" i="26"/>
  <c r="U61" i="26"/>
  <c r="U62" i="26"/>
  <c r="U63" i="26"/>
  <c r="U14" i="26"/>
  <c r="U64" i="26"/>
  <c r="U13" i="26"/>
  <c r="P13" i="26"/>
  <c r="H63" i="26" l="1"/>
  <c r="H62" i="26"/>
  <c r="H61" i="26"/>
  <c r="H60" i="26"/>
  <c r="H59" i="26"/>
  <c r="H58" i="26"/>
  <c r="H57" i="26"/>
  <c r="H56" i="26"/>
  <c r="H55" i="26"/>
  <c r="H54" i="26"/>
  <c r="H46" i="26"/>
  <c r="H47" i="26"/>
  <c r="H48" i="26"/>
  <c r="H49" i="26"/>
  <c r="H50" i="26"/>
  <c r="H51" i="26"/>
  <c r="H52" i="26"/>
  <c r="H53" i="26"/>
  <c r="H40" i="26"/>
  <c r="H41" i="26"/>
  <c r="H42" i="26"/>
  <c r="H43" i="26"/>
  <c r="H44" i="26"/>
  <c r="H45" i="26"/>
  <c r="H37" i="26"/>
  <c r="H38" i="26"/>
  <c r="H39" i="26"/>
  <c r="H35" i="26"/>
  <c r="H36" i="26"/>
  <c r="B64" i="26"/>
  <c r="B63" i="26"/>
  <c r="X63" i="26"/>
  <c r="Y63" i="26"/>
  <c r="Z63" i="26"/>
  <c r="AA63" i="26"/>
  <c r="AB63" i="26"/>
  <c r="AC63" i="26"/>
  <c r="AD63" i="26"/>
  <c r="AI63" i="26"/>
  <c r="AJ63" i="26"/>
  <c r="AK63" i="26"/>
  <c r="AL63" i="26"/>
  <c r="AM63" i="26"/>
  <c r="AN6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13" i="26"/>
  <c r="V63" i="26" l="1"/>
  <c r="N13" i="26"/>
  <c r="AJ38" i="30"/>
  <c r="AI38" i="30"/>
  <c r="AH38" i="30"/>
  <c r="AG38" i="30"/>
  <c r="AF38" i="30"/>
  <c r="AE38" i="30"/>
  <c r="Z38" i="30"/>
  <c r="Y38" i="30"/>
  <c r="X38" i="30"/>
  <c r="T38" i="30"/>
  <c r="H38" i="30"/>
  <c r="N38" i="30" s="1"/>
  <c r="F38" i="30"/>
  <c r="AJ37" i="30"/>
  <c r="AI37" i="30"/>
  <c r="AH37" i="30"/>
  <c r="AG37" i="30"/>
  <c r="AF37" i="30"/>
  <c r="AE37" i="30"/>
  <c r="Z37" i="30"/>
  <c r="Y37" i="30"/>
  <c r="X37" i="30"/>
  <c r="T37" i="30"/>
  <c r="H37" i="30"/>
  <c r="N37" i="30" s="1"/>
  <c r="F37" i="30"/>
  <c r="AJ36" i="30"/>
  <c r="AI36" i="30"/>
  <c r="AH36" i="30"/>
  <c r="AG36" i="30"/>
  <c r="AF36" i="30"/>
  <c r="AE36" i="30"/>
  <c r="Z36" i="30"/>
  <c r="Y36" i="30"/>
  <c r="X36" i="30"/>
  <c r="T36" i="30"/>
  <c r="H36" i="30"/>
  <c r="N36" i="30" s="1"/>
  <c r="F36" i="30"/>
  <c r="AJ35" i="30"/>
  <c r="AI35" i="30"/>
  <c r="AH35" i="30"/>
  <c r="AG35" i="30"/>
  <c r="AF35" i="30"/>
  <c r="AE35" i="30"/>
  <c r="Z35" i="30"/>
  <c r="Y35" i="30"/>
  <c r="X35" i="30"/>
  <c r="T35" i="30"/>
  <c r="H35" i="30"/>
  <c r="N35" i="30" s="1"/>
  <c r="F35" i="30"/>
  <c r="AJ34" i="30"/>
  <c r="AI34" i="30"/>
  <c r="AH34" i="30"/>
  <c r="AG34" i="30"/>
  <c r="AF34" i="30"/>
  <c r="AE34" i="30"/>
  <c r="Z34" i="30"/>
  <c r="Y34" i="30"/>
  <c r="X34" i="30"/>
  <c r="T34" i="30"/>
  <c r="H34" i="30"/>
  <c r="N34" i="30" s="1"/>
  <c r="F34" i="30"/>
  <c r="AJ33" i="30"/>
  <c r="AI33" i="30"/>
  <c r="AH33" i="30"/>
  <c r="AG33" i="30"/>
  <c r="AF33" i="30"/>
  <c r="AE33" i="30"/>
  <c r="Z33" i="30"/>
  <c r="Y33" i="30"/>
  <c r="X33" i="30"/>
  <c r="T33" i="30"/>
  <c r="H33" i="30"/>
  <c r="N33" i="30" s="1"/>
  <c r="F33" i="30"/>
  <c r="AJ32" i="30"/>
  <c r="AI32" i="30"/>
  <c r="AH32" i="30"/>
  <c r="AG32" i="30"/>
  <c r="AF32" i="30"/>
  <c r="AE32" i="30"/>
  <c r="Z32" i="30"/>
  <c r="Y32" i="30"/>
  <c r="X32" i="30"/>
  <c r="T32" i="30"/>
  <c r="H32" i="30"/>
  <c r="N32" i="30" s="1"/>
  <c r="F32" i="30"/>
  <c r="AJ31" i="30"/>
  <c r="AI31" i="30"/>
  <c r="AH31" i="30"/>
  <c r="AG31" i="30"/>
  <c r="AF31" i="30"/>
  <c r="AE31" i="30"/>
  <c r="Z31" i="30"/>
  <c r="Y31" i="30"/>
  <c r="X31" i="30"/>
  <c r="T31" i="30"/>
  <c r="H31" i="30"/>
  <c r="N31" i="30" s="1"/>
  <c r="F31" i="30"/>
  <c r="AJ30" i="30"/>
  <c r="AI30" i="30"/>
  <c r="AH30" i="30"/>
  <c r="AG30" i="30"/>
  <c r="AF30" i="30"/>
  <c r="AE30" i="30"/>
  <c r="Z30" i="30"/>
  <c r="Y30" i="30"/>
  <c r="X30" i="30"/>
  <c r="T30" i="30"/>
  <c r="H30" i="30"/>
  <c r="N30" i="30" s="1"/>
  <c r="F30" i="30"/>
  <c r="AJ29" i="30"/>
  <c r="AI29" i="30"/>
  <c r="AH29" i="30"/>
  <c r="AG29" i="30"/>
  <c r="AF29" i="30"/>
  <c r="AE29" i="30"/>
  <c r="Z29" i="30"/>
  <c r="Y29" i="30"/>
  <c r="X29" i="30"/>
  <c r="T29" i="30"/>
  <c r="H29" i="30"/>
  <c r="N29" i="30" s="1"/>
  <c r="F29" i="30"/>
  <c r="AJ28" i="30"/>
  <c r="AI28" i="30"/>
  <c r="AH28" i="30"/>
  <c r="AG28" i="30"/>
  <c r="AF28" i="30"/>
  <c r="AE28" i="30"/>
  <c r="Z28" i="30"/>
  <c r="Y28" i="30"/>
  <c r="X28" i="30"/>
  <c r="T28" i="30"/>
  <c r="H28" i="30"/>
  <c r="N28" i="30" s="1"/>
  <c r="F28" i="30"/>
  <c r="AJ27" i="30"/>
  <c r="AI27" i="30"/>
  <c r="AH27" i="30"/>
  <c r="AG27" i="30"/>
  <c r="AF27" i="30"/>
  <c r="AE27" i="30"/>
  <c r="Z27" i="30"/>
  <c r="Y27" i="30"/>
  <c r="X27" i="30"/>
  <c r="T27" i="30"/>
  <c r="H27" i="30"/>
  <c r="N27" i="30" s="1"/>
  <c r="F27" i="30"/>
  <c r="AJ26" i="30"/>
  <c r="AI26" i="30"/>
  <c r="AH26" i="30"/>
  <c r="AG26" i="30"/>
  <c r="AF26" i="30"/>
  <c r="AE26" i="30"/>
  <c r="Z26" i="30"/>
  <c r="Y26" i="30"/>
  <c r="X26" i="30"/>
  <c r="T26" i="30"/>
  <c r="H26" i="30"/>
  <c r="N26" i="30" s="1"/>
  <c r="F26" i="30"/>
  <c r="AJ25" i="30"/>
  <c r="AI25" i="30"/>
  <c r="AH25" i="30"/>
  <c r="AG25" i="30"/>
  <c r="AF25" i="30"/>
  <c r="AE25" i="30"/>
  <c r="Z25" i="30"/>
  <c r="Y25" i="30"/>
  <c r="X25" i="30"/>
  <c r="T25" i="30"/>
  <c r="H25" i="30"/>
  <c r="N25" i="30" s="1"/>
  <c r="F25" i="30"/>
  <c r="AJ24" i="30"/>
  <c r="AI24" i="30"/>
  <c r="AH24" i="30"/>
  <c r="AG24" i="30"/>
  <c r="AF24" i="30"/>
  <c r="AE24" i="30"/>
  <c r="Z24" i="30"/>
  <c r="Y24" i="30"/>
  <c r="X24" i="30"/>
  <c r="T24" i="30"/>
  <c r="H24" i="30"/>
  <c r="N24" i="30" s="1"/>
  <c r="F24" i="30"/>
  <c r="AJ23" i="30"/>
  <c r="AI23" i="30"/>
  <c r="AH23" i="30"/>
  <c r="AG23" i="30"/>
  <c r="AF23" i="30"/>
  <c r="AE23" i="30"/>
  <c r="Z23" i="30"/>
  <c r="Y23" i="30"/>
  <c r="X23" i="30"/>
  <c r="T23" i="30"/>
  <c r="H23" i="30"/>
  <c r="N23" i="30" s="1"/>
  <c r="F23" i="30"/>
  <c r="AJ22" i="30"/>
  <c r="AI22" i="30"/>
  <c r="AH22" i="30"/>
  <c r="AG22" i="30"/>
  <c r="AF22" i="30"/>
  <c r="AE22" i="30"/>
  <c r="Z22" i="30"/>
  <c r="Y22" i="30"/>
  <c r="X22" i="30"/>
  <c r="T22" i="30"/>
  <c r="H22" i="30"/>
  <c r="N22" i="30" s="1"/>
  <c r="F22" i="30"/>
  <c r="AJ21" i="30"/>
  <c r="AI21" i="30"/>
  <c r="AH21" i="30"/>
  <c r="AG21" i="30"/>
  <c r="AF21" i="30"/>
  <c r="AE21" i="30"/>
  <c r="Z21" i="30"/>
  <c r="Y21" i="30"/>
  <c r="X21" i="30"/>
  <c r="T21" i="30"/>
  <c r="H21" i="30"/>
  <c r="N21" i="30" s="1"/>
  <c r="F21" i="30"/>
  <c r="AJ20" i="30"/>
  <c r="AI20" i="30"/>
  <c r="AH20" i="30"/>
  <c r="AG20" i="30"/>
  <c r="AF20" i="30"/>
  <c r="AE20" i="30"/>
  <c r="Z20" i="30"/>
  <c r="Y20" i="30"/>
  <c r="X20" i="30"/>
  <c r="T20" i="30"/>
  <c r="H20" i="30"/>
  <c r="N20" i="30" s="1"/>
  <c r="F20" i="30"/>
  <c r="AJ19" i="30"/>
  <c r="AI19" i="30"/>
  <c r="AH19" i="30"/>
  <c r="AG19" i="30"/>
  <c r="AF19" i="30"/>
  <c r="AE19" i="30"/>
  <c r="Z19" i="30"/>
  <c r="Y19" i="30"/>
  <c r="X19" i="30"/>
  <c r="T19" i="30"/>
  <c r="H19" i="30"/>
  <c r="N19" i="30" s="1"/>
  <c r="F19" i="30"/>
  <c r="AJ18" i="30"/>
  <c r="AI18" i="30"/>
  <c r="AH18" i="30"/>
  <c r="AG18" i="30"/>
  <c r="AF18" i="30"/>
  <c r="AE18" i="30"/>
  <c r="Z18" i="30"/>
  <c r="Y18" i="30"/>
  <c r="X18" i="30"/>
  <c r="T18" i="30"/>
  <c r="H18" i="30"/>
  <c r="N18" i="30" s="1"/>
  <c r="F18" i="30"/>
  <c r="AJ17" i="30"/>
  <c r="AI17" i="30"/>
  <c r="AH17" i="30"/>
  <c r="AG17" i="30"/>
  <c r="AF17" i="30"/>
  <c r="AE17" i="30"/>
  <c r="Z17" i="30"/>
  <c r="Y17" i="30"/>
  <c r="X17" i="30"/>
  <c r="T17" i="30"/>
  <c r="H17" i="30"/>
  <c r="N17" i="30" s="1"/>
  <c r="F17" i="30"/>
  <c r="AJ16" i="30"/>
  <c r="AI16" i="30"/>
  <c r="AH16" i="30"/>
  <c r="AG16" i="30"/>
  <c r="AF16" i="30"/>
  <c r="AE16" i="30"/>
  <c r="Z16" i="30"/>
  <c r="Y16" i="30"/>
  <c r="X16" i="30"/>
  <c r="T16" i="30"/>
  <c r="H16" i="30"/>
  <c r="N16" i="30" s="1"/>
  <c r="F16" i="30"/>
  <c r="AJ15" i="30"/>
  <c r="AI15" i="30"/>
  <c r="AH15" i="30"/>
  <c r="AG15" i="30"/>
  <c r="AF15" i="30"/>
  <c r="AE15" i="30"/>
  <c r="Z15" i="30"/>
  <c r="Y15" i="30"/>
  <c r="X15" i="30"/>
  <c r="T15" i="30"/>
  <c r="H15" i="30"/>
  <c r="N15" i="30" s="1"/>
  <c r="F15" i="30"/>
  <c r="AJ14" i="30"/>
  <c r="AI14" i="30"/>
  <c r="AH14" i="30"/>
  <c r="AG14" i="30"/>
  <c r="AF14" i="30"/>
  <c r="AE14" i="30"/>
  <c r="Z14" i="30"/>
  <c r="Y14" i="30"/>
  <c r="X14" i="30"/>
  <c r="T14" i="30"/>
  <c r="H14" i="30"/>
  <c r="N14" i="30" s="1"/>
  <c r="F14" i="30"/>
  <c r="AJ13" i="30"/>
  <c r="AI13" i="30"/>
  <c r="AH13" i="30"/>
  <c r="AG13" i="30"/>
  <c r="AF13" i="30"/>
  <c r="AE13" i="30"/>
  <c r="Z13" i="30"/>
  <c r="Y13" i="30"/>
  <c r="X13" i="30"/>
  <c r="T13" i="30"/>
  <c r="N13" i="30"/>
  <c r="R70" i="26"/>
  <c r="T13" i="26"/>
  <c r="V14" i="30" l="1"/>
  <c r="W14" i="30"/>
  <c r="W18" i="30"/>
  <c r="V18" i="30"/>
  <c r="W32" i="30"/>
  <c r="V32" i="30"/>
  <c r="W36" i="30"/>
  <c r="V36" i="30"/>
  <c r="V13" i="30"/>
  <c r="W13" i="30"/>
  <c r="V17" i="30"/>
  <c r="W17" i="30"/>
  <c r="W21" i="30"/>
  <c r="V21" i="30"/>
  <c r="V28" i="30"/>
  <c r="W28" i="30"/>
  <c r="W35" i="30"/>
  <c r="V35" i="30"/>
  <c r="W20" i="30"/>
  <c r="V20" i="30"/>
  <c r="W24" i="30"/>
  <c r="V24" i="30"/>
  <c r="V31" i="30"/>
  <c r="W31" i="30"/>
  <c r="W38" i="30"/>
  <c r="V38" i="30"/>
  <c r="V16" i="30"/>
  <c r="W16" i="30"/>
  <c r="W23" i="30"/>
  <c r="V23" i="30"/>
  <c r="W27" i="30"/>
  <c r="V27" i="30"/>
  <c r="V34" i="30"/>
  <c r="W34" i="30"/>
  <c r="V19" i="30"/>
  <c r="W19" i="30"/>
  <c r="W26" i="30"/>
  <c r="V26" i="30"/>
  <c r="W30" i="30"/>
  <c r="V30" i="30"/>
  <c r="V37" i="30"/>
  <c r="W37" i="30"/>
  <c r="V15" i="30"/>
  <c r="W15" i="30"/>
  <c r="V22" i="30"/>
  <c r="W22" i="30"/>
  <c r="W29" i="30"/>
  <c r="V29" i="30"/>
  <c r="W33" i="30"/>
  <c r="V33" i="30"/>
  <c r="V25" i="30"/>
  <c r="W25" i="30"/>
  <c r="AN14" i="26" l="1"/>
  <c r="AN15" i="26"/>
  <c r="AN16" i="26"/>
  <c r="AN17" i="26"/>
  <c r="AN18" i="26"/>
  <c r="AN19" i="26"/>
  <c r="AN20" i="26"/>
  <c r="AN21" i="26"/>
  <c r="AN22" i="26"/>
  <c r="AN23" i="26"/>
  <c r="AN24" i="26"/>
  <c r="AN25" i="26"/>
  <c r="AN26" i="26"/>
  <c r="AN27" i="26"/>
  <c r="AN28" i="26"/>
  <c r="AN29" i="26"/>
  <c r="AN30" i="26"/>
  <c r="AN31" i="26"/>
  <c r="AN32" i="26"/>
  <c r="AN33" i="26"/>
  <c r="AN34" i="26"/>
  <c r="AN35" i="26"/>
  <c r="AN36" i="26"/>
  <c r="AN64" i="26"/>
  <c r="AM14" i="26"/>
  <c r="AM15" i="26"/>
  <c r="AM16" i="26"/>
  <c r="AM17" i="26"/>
  <c r="AM18" i="26"/>
  <c r="AM19" i="26"/>
  <c r="AM20" i="26"/>
  <c r="AM21" i="26"/>
  <c r="AM22" i="26"/>
  <c r="AM23" i="26"/>
  <c r="AM24" i="26"/>
  <c r="AM25" i="26"/>
  <c r="AM26" i="26"/>
  <c r="AM27" i="26"/>
  <c r="AM28" i="26"/>
  <c r="AM29" i="26"/>
  <c r="AM30" i="26"/>
  <c r="AM31" i="26"/>
  <c r="AM32" i="26"/>
  <c r="AM33" i="26"/>
  <c r="AM34" i="26"/>
  <c r="AM35" i="26"/>
  <c r="AM36" i="26"/>
  <c r="AM64" i="26"/>
  <c r="AL14" i="26"/>
  <c r="AL15" i="26"/>
  <c r="AL16" i="26"/>
  <c r="AL17" i="26"/>
  <c r="AL18" i="26"/>
  <c r="AL19" i="26"/>
  <c r="AL20" i="26"/>
  <c r="AL21" i="26"/>
  <c r="AL22" i="26"/>
  <c r="AL23" i="26"/>
  <c r="AL24" i="26"/>
  <c r="AL25" i="26"/>
  <c r="AL26" i="26"/>
  <c r="AL27" i="26"/>
  <c r="AL28" i="26"/>
  <c r="AL29" i="26"/>
  <c r="AL30" i="26"/>
  <c r="AL31" i="26"/>
  <c r="AL32" i="26"/>
  <c r="AL33" i="26"/>
  <c r="AL34" i="26"/>
  <c r="AL35" i="26"/>
  <c r="AL36" i="26"/>
  <c r="AL64" i="26"/>
  <c r="AK14" i="26"/>
  <c r="AK15" i="26"/>
  <c r="AK16" i="26"/>
  <c r="AK17" i="26"/>
  <c r="AK18" i="26"/>
  <c r="AK19" i="26"/>
  <c r="AK20" i="26"/>
  <c r="AK21" i="26"/>
  <c r="AK22" i="26"/>
  <c r="AK23" i="26"/>
  <c r="AK24" i="26"/>
  <c r="AK25" i="26"/>
  <c r="AK26" i="26"/>
  <c r="AK27" i="26"/>
  <c r="AK28" i="26"/>
  <c r="AK29" i="26"/>
  <c r="AK30" i="26"/>
  <c r="AK31" i="26"/>
  <c r="AK32" i="26"/>
  <c r="AK33" i="26"/>
  <c r="AK34" i="26"/>
  <c r="AK35" i="26"/>
  <c r="AK36" i="26"/>
  <c r="AK64" i="26"/>
  <c r="AN13" i="26"/>
  <c r="AM13" i="26"/>
  <c r="AL13" i="26"/>
  <c r="AK13" i="26"/>
  <c r="AJ14" i="26"/>
  <c r="AJ15" i="26"/>
  <c r="AJ16" i="26"/>
  <c r="AJ17" i="26"/>
  <c r="AJ18" i="26"/>
  <c r="AJ19" i="26"/>
  <c r="AJ20" i="26"/>
  <c r="AJ21" i="26"/>
  <c r="AJ22" i="26"/>
  <c r="AJ23" i="26"/>
  <c r="AJ24" i="26"/>
  <c r="AJ25" i="26"/>
  <c r="AJ26" i="26"/>
  <c r="AJ27" i="26"/>
  <c r="AJ28" i="26"/>
  <c r="AJ29" i="26"/>
  <c r="AJ30" i="26"/>
  <c r="AJ31" i="26"/>
  <c r="AJ32" i="26"/>
  <c r="AJ33" i="26"/>
  <c r="AJ34" i="26"/>
  <c r="AJ35" i="26"/>
  <c r="AJ36" i="26"/>
  <c r="AJ64" i="26"/>
  <c r="AJ13" i="26"/>
  <c r="AI35" i="26"/>
  <c r="AI36" i="26"/>
  <c r="AI64" i="26"/>
  <c r="AI17" i="26"/>
  <c r="AI18" i="26"/>
  <c r="AI19" i="26"/>
  <c r="AI20" i="26"/>
  <c r="AI21" i="26"/>
  <c r="AI22" i="26"/>
  <c r="AI23" i="26"/>
  <c r="AI24" i="26"/>
  <c r="AI25" i="26"/>
  <c r="AI26" i="26"/>
  <c r="AI27" i="26"/>
  <c r="AI28" i="26"/>
  <c r="AI29" i="26"/>
  <c r="AI30" i="26"/>
  <c r="AI31" i="26"/>
  <c r="AI32" i="26"/>
  <c r="AI33" i="26"/>
  <c r="AI34" i="26"/>
  <c r="AI14" i="26"/>
  <c r="AI15" i="26"/>
  <c r="AI16" i="26"/>
  <c r="AI13" i="26"/>
  <c r="F20" i="26"/>
  <c r="V65" i="26"/>
  <c r="H15" i="26"/>
  <c r="H16" i="26"/>
  <c r="N16" i="26" s="1"/>
  <c r="H17" i="26"/>
  <c r="N17" i="26" s="1"/>
  <c r="H18" i="26"/>
  <c r="N18" i="26" s="1"/>
  <c r="H19" i="26"/>
  <c r="N19" i="26" s="1"/>
  <c r="H20" i="26"/>
  <c r="N20" i="26" s="1"/>
  <c r="H21" i="26"/>
  <c r="N21" i="26" s="1"/>
  <c r="H22" i="26"/>
  <c r="N22" i="26" s="1"/>
  <c r="H23" i="26"/>
  <c r="N23" i="26" s="1"/>
  <c r="H24" i="26"/>
  <c r="H25" i="26"/>
  <c r="H26" i="26"/>
  <c r="H27" i="26"/>
  <c r="H28" i="26"/>
  <c r="H29" i="26"/>
  <c r="H30" i="26"/>
  <c r="H31" i="26"/>
  <c r="H32" i="26"/>
  <c r="H33" i="26"/>
  <c r="H34" i="26"/>
  <c r="H64" i="26"/>
  <c r="AD64" i="26"/>
  <c r="AD14" i="26"/>
  <c r="AD15" i="26"/>
  <c r="AD16" i="26"/>
  <c r="AD17" i="26"/>
  <c r="AD18" i="26"/>
  <c r="AD19" i="26"/>
  <c r="AD20" i="26"/>
  <c r="AD21" i="26"/>
  <c r="AD22" i="26"/>
  <c r="AD23" i="26"/>
  <c r="AD24" i="26"/>
  <c r="AD25" i="26"/>
  <c r="AD26" i="26"/>
  <c r="AD27" i="26"/>
  <c r="AD28" i="26"/>
  <c r="AD29" i="26"/>
  <c r="AD30" i="26"/>
  <c r="AD31" i="26"/>
  <c r="AD32" i="26"/>
  <c r="AD33" i="26"/>
  <c r="AD34" i="26"/>
  <c r="AD35" i="26"/>
  <c r="AD36" i="26"/>
  <c r="AD13" i="26"/>
  <c r="AC14" i="26"/>
  <c r="AC15" i="26"/>
  <c r="AC16" i="26"/>
  <c r="AC17" i="26"/>
  <c r="AC18" i="26"/>
  <c r="AC19" i="26"/>
  <c r="AC20" i="26"/>
  <c r="AC21" i="26"/>
  <c r="AC22" i="26"/>
  <c r="AC23" i="26"/>
  <c r="AC24" i="26"/>
  <c r="AC25" i="26"/>
  <c r="AC26" i="26"/>
  <c r="AC27" i="26"/>
  <c r="AC28" i="26"/>
  <c r="AC29" i="26"/>
  <c r="AC30" i="26"/>
  <c r="AC31" i="26"/>
  <c r="AC32" i="26"/>
  <c r="AC33" i="26"/>
  <c r="AC34" i="26"/>
  <c r="AC35" i="26"/>
  <c r="AC36" i="26"/>
  <c r="AC64" i="26"/>
  <c r="AC13" i="26"/>
  <c r="AB14" i="26"/>
  <c r="AB15" i="26"/>
  <c r="AB16" i="26"/>
  <c r="AB17" i="26"/>
  <c r="AB18" i="26"/>
  <c r="AB19" i="26"/>
  <c r="AB20" i="26"/>
  <c r="AB21" i="26"/>
  <c r="AB22" i="26"/>
  <c r="AB23" i="26"/>
  <c r="AB24" i="26"/>
  <c r="AB25" i="26"/>
  <c r="AB26" i="26"/>
  <c r="AB27" i="26"/>
  <c r="AB28" i="26"/>
  <c r="AB29" i="26"/>
  <c r="AB30" i="26"/>
  <c r="AB31" i="26"/>
  <c r="AB32" i="26"/>
  <c r="AB33" i="26"/>
  <c r="AB34" i="26"/>
  <c r="AB35" i="26"/>
  <c r="AB36" i="26"/>
  <c r="AB64" i="26"/>
  <c r="AB13" i="26"/>
  <c r="T14" i="26"/>
  <c r="S70" i="26" s="1"/>
  <c r="T15" i="26"/>
  <c r="T16" i="26"/>
  <c r="T17" i="26"/>
  <c r="T18" i="26"/>
  <c r="T19" i="26"/>
  <c r="T20" i="26"/>
  <c r="T21" i="26"/>
  <c r="T22" i="26"/>
  <c r="T23" i="26"/>
  <c r="T24" i="26"/>
  <c r="T25" i="26"/>
  <c r="T26" i="26"/>
  <c r="T27" i="26"/>
  <c r="T28" i="26"/>
  <c r="T29" i="26"/>
  <c r="T30" i="26"/>
  <c r="T31" i="26"/>
  <c r="T32" i="26"/>
  <c r="T33" i="26"/>
  <c r="T34" i="26"/>
  <c r="T35" i="26"/>
  <c r="T36" i="26"/>
  <c r="T64" i="26"/>
  <c r="AA14" i="26"/>
  <c r="AA15" i="26"/>
  <c r="AA16" i="26"/>
  <c r="AA17" i="26"/>
  <c r="AA18" i="26"/>
  <c r="AA19" i="26"/>
  <c r="AA20" i="26"/>
  <c r="AA21" i="26"/>
  <c r="AA22" i="26"/>
  <c r="AA23" i="26"/>
  <c r="AA24" i="26"/>
  <c r="AA25" i="26"/>
  <c r="AA26" i="26"/>
  <c r="AA27" i="26"/>
  <c r="AA28" i="26"/>
  <c r="AA29" i="26"/>
  <c r="AA30" i="26"/>
  <c r="AA31" i="26"/>
  <c r="AA32" i="26"/>
  <c r="AA33" i="26"/>
  <c r="AA34" i="26"/>
  <c r="AA35" i="26"/>
  <c r="AA36" i="26"/>
  <c r="AA64" i="26"/>
  <c r="AA13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64" i="26"/>
  <c r="Y13" i="26"/>
  <c r="X14" i="26"/>
  <c r="X15" i="26"/>
  <c r="X16" i="26"/>
  <c r="X17" i="26"/>
  <c r="X18" i="26"/>
  <c r="X19" i="26"/>
  <c r="X20" i="26"/>
  <c r="X21" i="26"/>
  <c r="X22" i="26"/>
  <c r="X23" i="26"/>
  <c r="X24" i="26"/>
  <c r="X25" i="26"/>
  <c r="X26" i="26"/>
  <c r="X27" i="26"/>
  <c r="X28" i="26"/>
  <c r="X29" i="26"/>
  <c r="X30" i="26"/>
  <c r="X31" i="26"/>
  <c r="X32" i="26"/>
  <c r="X33" i="26"/>
  <c r="X34" i="26"/>
  <c r="X35" i="26"/>
  <c r="X36" i="26"/>
  <c r="X64" i="26"/>
  <c r="X13" i="26"/>
  <c r="Z14" i="26"/>
  <c r="Z15" i="26"/>
  <c r="Z16" i="26"/>
  <c r="Z17" i="26"/>
  <c r="Z18" i="26"/>
  <c r="Z19" i="26"/>
  <c r="Z20" i="26"/>
  <c r="Z21" i="26"/>
  <c r="Z22" i="26"/>
  <c r="Z23" i="26"/>
  <c r="Z24" i="26"/>
  <c r="Z25" i="26"/>
  <c r="Z26" i="26"/>
  <c r="Z27" i="26"/>
  <c r="Z28" i="26"/>
  <c r="Z29" i="26"/>
  <c r="Z30" i="26"/>
  <c r="Z31" i="26"/>
  <c r="Z32" i="26"/>
  <c r="Z33" i="26"/>
  <c r="Z34" i="26"/>
  <c r="Z35" i="26"/>
  <c r="Z36" i="26"/>
  <c r="Z64" i="26"/>
  <c r="Z13" i="26"/>
  <c r="F15" i="26"/>
  <c r="F16" i="26"/>
  <c r="F17" i="26"/>
  <c r="F18" i="26"/>
  <c r="F19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64" i="26"/>
  <c r="H14" i="26"/>
  <c r="N14" i="26" s="1"/>
  <c r="F14" i="26"/>
  <c r="N15" i="26" l="1"/>
  <c r="W21" i="26"/>
  <c r="W22" i="26"/>
  <c r="W16" i="26"/>
  <c r="W14" i="26"/>
  <c r="W19" i="26"/>
  <c r="W17" i="26"/>
  <c r="V20" i="26"/>
  <c r="V15" i="26" l="1"/>
  <c r="T69" i="26"/>
  <c r="U69" i="26" s="1"/>
  <c r="W13" i="26"/>
  <c r="T70" i="26"/>
  <c r="V21" i="26"/>
  <c r="W20" i="26"/>
  <c r="V17" i="26"/>
  <c r="V16" i="26"/>
  <c r="V19" i="26"/>
  <c r="V22" i="26"/>
  <c r="V14" i="26"/>
  <c r="V13" i="26"/>
  <c r="W18" i="26"/>
  <c r="V18" i="26"/>
  <c r="W23" i="26"/>
  <c r="V23" i="26"/>
  <c r="V70" i="26" l="1"/>
  <c r="U70" i="26"/>
  <c r="W15" i="26"/>
  <c r="R71" i="26"/>
  <c r="S71" i="26" l="1"/>
  <c r="N26" i="26"/>
  <c r="N27" i="26"/>
  <c r="N28" i="26"/>
  <c r="N29" i="26"/>
  <c r="N30" i="26"/>
  <c r="N31" i="26"/>
  <c r="N32" i="26"/>
  <c r="N33" i="26"/>
  <c r="N34" i="26"/>
  <c r="N35" i="26"/>
  <c r="N36" i="26"/>
  <c r="N64" i="26"/>
  <c r="N24" i="26"/>
  <c r="N25" i="26"/>
  <c r="V64" i="26" l="1"/>
  <c r="V26" i="26"/>
  <c r="V25" i="26"/>
  <c r="V27" i="26"/>
  <c r="V31" i="26" l="1"/>
  <c r="W31" i="26"/>
  <c r="W24" i="26"/>
  <c r="V24" i="26"/>
  <c r="V35" i="26"/>
  <c r="W35" i="26"/>
  <c r="V30" i="26"/>
  <c r="W30" i="26"/>
  <c r="V32" i="26"/>
  <c r="W32" i="26"/>
  <c r="V33" i="26"/>
  <c r="W33" i="26"/>
  <c r="V28" i="26"/>
  <c r="W28" i="26"/>
  <c r="V36" i="26"/>
  <c r="W36" i="26"/>
  <c r="V34" i="26"/>
  <c r="W34" i="26"/>
  <c r="V29" i="26"/>
  <c r="W29" i="26"/>
  <c r="W25" i="26"/>
  <c r="W64" i="26"/>
  <c r="W27" i="26"/>
  <c r="W26" i="26"/>
  <c r="W70" i="26" l="1"/>
  <c r="T71" i="26"/>
  <c r="V71" i="26" l="1"/>
  <c r="U71" i="26"/>
</calcChain>
</file>

<file path=xl/sharedStrings.xml><?xml version="1.0" encoding="utf-8"?>
<sst xmlns="http://schemas.openxmlformats.org/spreadsheetml/2006/main" count="325" uniqueCount="105">
  <si>
    <t xml:space="preserve"> </t>
  </si>
  <si>
    <t>:</t>
  </si>
  <si>
    <t>Vessel</t>
  </si>
  <si>
    <t xml:space="preserve">A </t>
  </si>
  <si>
    <t xml:space="preserve">B </t>
  </si>
  <si>
    <t xml:space="preserve">C </t>
  </si>
  <si>
    <t>(kg)</t>
  </si>
  <si>
    <t>(g)</t>
  </si>
  <si>
    <t>#</t>
  </si>
  <si>
    <t>D</t>
  </si>
  <si>
    <t>E</t>
  </si>
  <si>
    <t>Captain</t>
  </si>
  <si>
    <t>ENI</t>
  </si>
  <si>
    <t>*</t>
  </si>
  <si>
    <t>x km</t>
  </si>
  <si>
    <t>D x E</t>
  </si>
  <si>
    <t>A + B - C</t>
  </si>
  <si>
    <t>Datum</t>
  </si>
  <si>
    <t xml:space="preserve">(km) </t>
  </si>
  <si>
    <t>F</t>
  </si>
  <si>
    <t>H</t>
  </si>
  <si>
    <t>N</t>
  </si>
  <si>
    <t>T</t>
  </si>
  <si>
    <t xml:space="preserve">kg </t>
  </si>
  <si>
    <t xml:space="preserve">kg/km </t>
  </si>
  <si>
    <t>XX</t>
  </si>
  <si>
    <t>Type</t>
  </si>
  <si>
    <t>(passkm)</t>
  </si>
  <si>
    <r>
      <t>Green Award calcul du CO</t>
    </r>
    <r>
      <rPr>
        <b/>
        <vertAlign val="subscript"/>
        <sz val="14"/>
        <color rgb="FF002060"/>
        <rFont val="Arial Nova"/>
        <family val="2"/>
      </rPr>
      <t>2</t>
    </r>
    <r>
      <rPr>
        <b/>
        <sz val="14"/>
        <color rgb="FF002060"/>
        <rFont val="Arial Nova"/>
        <family val="2"/>
      </rPr>
      <t xml:space="preserve"> </t>
    </r>
  </si>
  <si>
    <t>Bateau</t>
  </si>
  <si>
    <t>Période</t>
  </si>
  <si>
    <t>Carburant</t>
  </si>
  <si>
    <t>Voyage</t>
  </si>
  <si>
    <t>Carburant en litres</t>
  </si>
  <si>
    <t>Performances de transport</t>
  </si>
  <si>
    <r>
      <t>Empreinte 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</t>
    </r>
  </si>
  <si>
    <t xml:space="preserve">(chargé = </t>
  </si>
  <si>
    <t>avec passagers (pax))</t>
  </si>
  <si>
    <t>Départ</t>
  </si>
  <si>
    <t>Arrivée</t>
  </si>
  <si>
    <t>Contenu</t>
  </si>
  <si>
    <t>Consommation</t>
  </si>
  <si>
    <t>Kilomètres</t>
  </si>
  <si>
    <t>au départ</t>
  </si>
  <si>
    <t>le voyage</t>
  </si>
  <si>
    <t>en route</t>
  </si>
  <si>
    <t>vide</t>
  </si>
  <si>
    <t>chargé</t>
  </si>
  <si>
    <t xml:space="preserve">bunkers </t>
  </si>
  <si>
    <t>Bunkerisé</t>
  </si>
  <si>
    <t>pendant</t>
  </si>
  <si>
    <t>au fin</t>
  </si>
  <si>
    <t>Passagers</t>
  </si>
  <si>
    <t>transportés</t>
  </si>
  <si>
    <t>passagers</t>
  </si>
  <si>
    <t>Par</t>
  </si>
  <si>
    <t>voyage</t>
  </si>
  <si>
    <t>passager</t>
  </si>
  <si>
    <t>transporté</t>
  </si>
  <si>
    <t>kilomètre</t>
  </si>
  <si>
    <t xml:space="preserve">Par </t>
  </si>
  <si>
    <t>passager-</t>
  </si>
  <si>
    <t>&lt;&lt;Selectionner&gt;&gt;</t>
  </si>
  <si>
    <t>&lt;&lt;Automatique, sauf première&gt;&gt;</t>
  </si>
  <si>
    <t>&lt;&lt;Remplir&gt;&gt;</t>
  </si>
  <si>
    <t>&lt;&lt;Automatique&gt;&gt;</t>
  </si>
  <si>
    <t>Voyages</t>
  </si>
  <si>
    <t>Vides</t>
  </si>
  <si>
    <t>Chargés</t>
  </si>
  <si>
    <t>Tous</t>
  </si>
  <si>
    <t>Distance</t>
  </si>
  <si>
    <t>transportées</t>
  </si>
  <si>
    <t>kilomètres</t>
  </si>
  <si>
    <t>(litres)</t>
  </si>
  <si>
    <t>Passagers-</t>
  </si>
  <si>
    <t>kg par pass.</t>
  </si>
  <si>
    <t>Consomm.</t>
  </si>
  <si>
    <t>NOTES</t>
  </si>
  <si>
    <t xml:space="preserve">gr/passkm </t>
  </si>
  <si>
    <r>
      <t xml:space="preserve">Pour les trajets à </t>
    </r>
    <r>
      <rPr>
        <b/>
        <sz val="9"/>
        <color rgb="FF002060"/>
        <rFont val="Arial"/>
        <family val="2"/>
      </rPr>
      <t>vide</t>
    </r>
    <r>
      <rPr>
        <sz val="9"/>
        <color rgb="FF002060"/>
        <rFont val="Arial"/>
        <family val="2"/>
      </rPr>
      <t xml:space="preserve"> : émissions totales en kg et par kilogramme et par kilomètre</t>
    </r>
  </si>
  <si>
    <r>
      <t xml:space="preserve">Pour les trajets </t>
    </r>
    <r>
      <rPr>
        <b/>
        <sz val="9"/>
        <color rgb="FF002060"/>
        <rFont val="Arial"/>
        <family val="2"/>
      </rPr>
      <t>en charge</t>
    </r>
    <r>
      <rPr>
        <sz val="9"/>
        <color rgb="FF002060"/>
        <rFont val="Arial"/>
        <family val="2"/>
      </rPr>
      <t xml:space="preserve"> : émissions totales en kg, par kilomètre, par tonne transportée, par passager-kilomètre (passkm).</t>
    </r>
  </si>
  <si>
    <r>
      <t>Pour</t>
    </r>
    <r>
      <rPr>
        <b/>
        <sz val="9"/>
        <color rgb="FF002060"/>
        <rFont val="Arial"/>
        <family val="2"/>
      </rPr>
      <t xml:space="preserve"> tous </t>
    </r>
    <r>
      <rPr>
        <sz val="9"/>
        <color rgb="FF002060"/>
        <rFont val="Arial"/>
        <family val="2"/>
      </rPr>
      <t xml:space="preserve">les trajets (total) : à l'exclusion des kilomètres-passagers, car vous ne pouvez pas ajouter les kilomètres à vide aux kilomètres en charge et les convertir en kilomètres-passagers. Vous obtenez alors : plus il y a de kilomètres à vide, moins il y a d'émissions par tkm. Ce n'est pas le but recherché et cela encourage en fait les kilomètres-passagers à vide.  </t>
    </r>
  </si>
  <si>
    <t>Ce calcul est une première étape de sensibilisation. La fixation d'objectifs peut constituer l'étape suivante.</t>
  </si>
  <si>
    <t>N/A</t>
  </si>
  <si>
    <r>
      <t>Empreinte CO</t>
    </r>
    <r>
      <rPr>
        <b/>
        <vertAlign val="subscript"/>
        <sz val="9"/>
        <color rgb="FF002060"/>
        <rFont val="Arial"/>
        <family val="2"/>
      </rPr>
      <t>2</t>
    </r>
  </si>
  <si>
    <t>uitleg</t>
  </si>
  <si>
    <t>xx</t>
  </si>
  <si>
    <t>choisir le carburant</t>
  </si>
  <si>
    <t>Diesel (B0 blend)</t>
  </si>
  <si>
    <t>Diesel (B7 blend)</t>
  </si>
  <si>
    <t>Biodiesel (HVO 100)</t>
  </si>
  <si>
    <t>Biodiesel (FAME)</t>
  </si>
  <si>
    <t>Biodiesel (GTL)</t>
  </si>
  <si>
    <t>HVO 20</t>
  </si>
  <si>
    <t>Natural Gas</t>
  </si>
  <si>
    <t>Natural Gas (BIO)</t>
  </si>
  <si>
    <t xml:space="preserve">Résumé </t>
  </si>
  <si>
    <t>Facteur d'émission</t>
  </si>
  <si>
    <t>Émissions</t>
  </si>
  <si>
    <t>en kg de CO2</t>
  </si>
  <si>
    <t>par litre (ttw)</t>
  </si>
  <si>
    <t>&lt;&lt;Choisir&gt;&gt;</t>
  </si>
  <si>
    <t>U</t>
  </si>
  <si>
    <t>V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</si>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</sst>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_ * #,##0.0_ ;_ * \-#,##0.0_ ;_ * &quot;-&quot;??_ ;_ @_ "/>
    <numFmt numFmtId="167" formatCode="#,##0;\-0;;@"/>
    <numFmt numFmtId="168" formatCode="#,##0.000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u/>
      <sz val="10"/>
      <color theme="10"/>
      <name val="Arial"/>
      <family val="2"/>
    </font>
    <font>
      <b/>
      <sz val="11"/>
      <color rgb="FF002060"/>
      <name val="Arial"/>
      <family val="2"/>
    </font>
    <font>
      <b/>
      <vertAlign val="subscript"/>
      <sz val="11"/>
      <color rgb="FF002060"/>
      <name val="Arial"/>
      <family val="2"/>
    </font>
    <font>
      <sz val="8"/>
      <color rgb="FF00206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b/>
      <sz val="10"/>
      <color theme="0" tint="-0.499984740745262"/>
      <name val="Arial"/>
      <family val="2"/>
    </font>
    <font>
      <b/>
      <sz val="14"/>
      <color rgb="FF002060"/>
      <name val="Arial Nova"/>
      <family val="2"/>
    </font>
    <font>
      <b/>
      <vertAlign val="subscript"/>
      <sz val="14"/>
      <color rgb="FF002060"/>
      <name val="Arial Nova"/>
      <family val="2"/>
    </font>
    <font>
      <sz val="9"/>
      <color rgb="FF002060"/>
      <name val="Arial"/>
      <family val="2"/>
    </font>
    <font>
      <b/>
      <sz val="9"/>
      <color theme="0" tint="-0.499984740745262"/>
      <name val="Arial"/>
      <family val="2"/>
    </font>
    <font>
      <sz val="10"/>
      <name val="Arial"/>
      <family val="2"/>
    </font>
    <font>
      <b/>
      <vertAlign val="subscript"/>
      <sz val="9"/>
      <color rgb="FF002060"/>
      <name val="Arial"/>
      <family val="2"/>
    </font>
    <font>
      <b/>
      <sz val="10"/>
      <color rgb="FFB0BB17"/>
      <name val="Arial"/>
      <family val="2"/>
    </font>
    <font>
      <sz val="10"/>
      <color rgb="FF001F60"/>
      <name val="Arial"/>
      <family val="2"/>
    </font>
    <font>
      <sz val="8"/>
      <color rgb="FFFF0000"/>
      <name val="Arial"/>
      <family val="2"/>
    </font>
    <font>
      <sz val="8"/>
      <color rgb="FF00008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b/>
      <sz val="10"/>
      <color rgb="FF0070C0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B0BB17"/>
      </left>
      <right style="hair">
        <color indexed="64"/>
      </right>
      <top/>
      <bottom style="thin">
        <color indexed="64"/>
      </bottom>
      <diagonal/>
    </border>
    <border>
      <left style="hair">
        <color rgb="FFB0BB17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rgb="FF0070C2"/>
      </top>
      <bottom/>
      <diagonal/>
    </border>
    <border>
      <left style="hair">
        <color rgb="FFB0BB17"/>
      </left>
      <right style="hair">
        <color indexed="64"/>
      </right>
      <top style="medium">
        <color rgb="FF0070C2"/>
      </top>
      <bottom/>
      <diagonal/>
    </border>
    <border>
      <left style="hair">
        <color indexed="64"/>
      </left>
      <right style="hair">
        <color indexed="64"/>
      </right>
      <top style="medium">
        <color rgb="FF0070C2"/>
      </top>
      <bottom/>
      <diagonal/>
    </border>
    <border>
      <left style="hair">
        <color indexed="64"/>
      </left>
      <right/>
      <top style="medium">
        <color rgb="FF0070C2"/>
      </top>
      <bottom style="hair">
        <color indexed="64"/>
      </bottom>
      <diagonal/>
    </border>
    <border>
      <left/>
      <right/>
      <top style="medium">
        <color rgb="FF0070C2"/>
      </top>
      <bottom style="hair">
        <color indexed="64"/>
      </bottom>
      <diagonal/>
    </border>
    <border>
      <left/>
      <right style="medium">
        <color rgb="FF0070C2"/>
      </right>
      <top style="medium">
        <color rgb="FF0070C2"/>
      </top>
      <bottom style="hair">
        <color indexed="64"/>
      </bottom>
      <diagonal/>
    </border>
    <border>
      <left/>
      <right style="medium">
        <color rgb="FF0070C2"/>
      </right>
      <top/>
      <bottom style="thin">
        <color indexed="64"/>
      </bottom>
      <diagonal/>
    </border>
    <border>
      <left style="hair">
        <color indexed="64"/>
      </left>
      <right style="medium">
        <color rgb="FF0070C2"/>
      </right>
      <top/>
      <bottom/>
      <diagonal/>
    </border>
    <border>
      <left/>
      <right style="hair">
        <color rgb="FFB0BB17"/>
      </right>
      <top style="thin">
        <color indexed="64"/>
      </top>
      <bottom style="medium">
        <color rgb="FF0070C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rgb="FF0070C2"/>
      </bottom>
      <diagonal/>
    </border>
    <border>
      <left style="hair">
        <color rgb="FFB0BB17"/>
      </left>
      <right/>
      <top style="thin">
        <color indexed="64"/>
      </top>
      <bottom style="medium">
        <color rgb="FF0070C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70C2"/>
      </right>
      <top/>
      <bottom style="medium">
        <color rgb="FF0070C2"/>
      </bottom>
      <diagonal/>
    </border>
    <border>
      <left style="hair">
        <color indexed="64"/>
      </left>
      <right style="medium">
        <color rgb="FF0070C2"/>
      </right>
      <top/>
      <bottom style="thin">
        <color rgb="FF0070C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rgb="FF0070C2"/>
      </top>
      <bottom/>
      <diagonal/>
    </border>
    <border>
      <left/>
      <right style="hair">
        <color indexed="64"/>
      </right>
      <top style="thin">
        <color indexed="64"/>
      </top>
      <bottom style="medium">
        <color rgb="FF0070C2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rgb="FF0070C2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3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38">
    <xf numFmtId="0" fontId="0" fillId="0" borderId="0" xfId="0"/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center"/>
    </xf>
    <xf numFmtId="0" fontId="21" fillId="24" borderId="0" xfId="0" applyFont="1" applyFill="1"/>
    <xf numFmtId="0" fontId="21" fillId="24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3" fillId="24" borderId="0" xfId="0" applyFont="1" applyFill="1" applyAlignment="1">
      <alignment vertical="center"/>
    </xf>
    <xf numFmtId="0" fontId="21" fillId="24" borderId="0" xfId="0" applyFont="1" applyFill="1" applyAlignment="1">
      <alignment horizontal="left" vertical="center"/>
    </xf>
    <xf numFmtId="0" fontId="22" fillId="24" borderId="0" xfId="43" applyFill="1"/>
    <xf numFmtId="0" fontId="27" fillId="24" borderId="0" xfId="0" applyFont="1" applyFill="1" applyAlignment="1">
      <alignment vertical="center"/>
    </xf>
    <xf numFmtId="0" fontId="22" fillId="24" borderId="0" xfId="43" applyFill="1" applyAlignment="1"/>
    <xf numFmtId="0" fontId="20" fillId="24" borderId="0" xfId="0" applyFont="1" applyFill="1" applyAlignment="1">
      <alignment vertical="center"/>
    </xf>
    <xf numFmtId="0" fontId="23" fillId="24" borderId="0" xfId="0" applyFont="1" applyFill="1" applyAlignment="1">
      <alignment horizontal="left" vertical="center" indent="1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top"/>
    </xf>
    <xf numFmtId="0" fontId="21" fillId="0" borderId="0" xfId="0" applyFont="1" applyAlignment="1">
      <alignment vertical="top"/>
    </xf>
    <xf numFmtId="0" fontId="21" fillId="24" borderId="21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1" fillId="24" borderId="24" xfId="0" applyFont="1" applyFill="1" applyBorder="1" applyAlignment="1">
      <alignment horizontal="center" vertical="center"/>
    </xf>
    <xf numFmtId="0" fontId="21" fillId="24" borderId="27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/>
    </xf>
    <xf numFmtId="0" fontId="21" fillId="24" borderId="28" xfId="0" applyFont="1" applyFill="1" applyBorder="1" applyAlignment="1">
      <alignment horizontal="center" vertical="center"/>
    </xf>
    <xf numFmtId="0" fontId="35" fillId="24" borderId="0" xfId="0" applyFont="1" applyFill="1" applyAlignment="1">
      <alignment horizontal="center" vertical="top"/>
    </xf>
    <xf numFmtId="166" fontId="31" fillId="24" borderId="0" xfId="44" applyNumberFormat="1" applyFont="1" applyFill="1" applyBorder="1" applyAlignment="1">
      <alignment horizontal="center" vertical="center"/>
    </xf>
    <xf numFmtId="165" fontId="31" fillId="24" borderId="0" xfId="44" applyNumberFormat="1" applyFont="1" applyFill="1" applyBorder="1" applyAlignment="1">
      <alignment horizontal="center" vertical="center"/>
    </xf>
    <xf numFmtId="165" fontId="31" fillId="24" borderId="0" xfId="44" applyNumberFormat="1" applyFont="1" applyFill="1" applyBorder="1" applyAlignment="1">
      <alignment horizontal="left" vertical="center" indent="2"/>
    </xf>
    <xf numFmtId="0" fontId="31" fillId="24" borderId="0" xfId="0" applyFont="1" applyFill="1" applyAlignment="1">
      <alignment horizontal="center" vertical="center"/>
    </xf>
    <xf numFmtId="165" fontId="31" fillId="24" borderId="0" xfId="44" applyNumberFormat="1" applyFont="1" applyFill="1" applyBorder="1" applyAlignment="1">
      <alignment horizontal="right" vertical="center"/>
    </xf>
    <xf numFmtId="0" fontId="21" fillId="24" borderId="29" xfId="0" applyFont="1" applyFill="1" applyBorder="1" applyAlignment="1">
      <alignment horizontal="center" vertical="center"/>
    </xf>
    <xf numFmtId="0" fontId="21" fillId="24" borderId="44" xfId="0" applyFont="1" applyFill="1" applyBorder="1" applyAlignment="1">
      <alignment horizontal="center" vertical="center"/>
    </xf>
    <xf numFmtId="0" fontId="21" fillId="24" borderId="42" xfId="0" applyFont="1" applyFill="1" applyBorder="1" applyAlignment="1">
      <alignment horizontal="center" vertical="center"/>
    </xf>
    <xf numFmtId="165" fontId="31" fillId="24" borderId="45" xfId="44" applyNumberFormat="1" applyFont="1" applyFill="1" applyBorder="1" applyAlignment="1">
      <alignment horizontal="center" vertical="center"/>
    </xf>
    <xf numFmtId="165" fontId="31" fillId="24" borderId="46" xfId="44" applyNumberFormat="1" applyFont="1" applyFill="1" applyBorder="1" applyAlignment="1">
      <alignment horizontal="center" vertical="center"/>
    </xf>
    <xf numFmtId="0" fontId="26" fillId="24" borderId="11" xfId="0" applyFont="1" applyFill="1" applyBorder="1" applyAlignment="1">
      <alignment horizontal="right" vertical="top"/>
    </xf>
    <xf numFmtId="0" fontId="27" fillId="24" borderId="0" xfId="0" applyFont="1" applyFill="1" applyAlignment="1" applyProtection="1">
      <alignment horizontal="center" vertical="top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26" fillId="24" borderId="53" xfId="0" applyFont="1" applyFill="1" applyBorder="1" applyAlignment="1">
      <alignment horizontal="right" vertical="center"/>
    </xf>
    <xf numFmtId="0" fontId="26" fillId="24" borderId="45" xfId="0" applyFont="1" applyFill="1" applyBorder="1" applyAlignment="1">
      <alignment horizontal="right" vertical="top"/>
    </xf>
    <xf numFmtId="0" fontId="26" fillId="24" borderId="54" xfId="0" applyFont="1" applyFill="1" applyBorder="1" applyAlignment="1">
      <alignment horizontal="right" vertical="top"/>
    </xf>
    <xf numFmtId="165" fontId="31" fillId="25" borderId="37" xfId="44" applyNumberFormat="1" applyFont="1" applyFill="1" applyBorder="1" applyAlignment="1">
      <alignment horizontal="right" vertical="center"/>
    </xf>
    <xf numFmtId="165" fontId="31" fillId="24" borderId="37" xfId="44" applyNumberFormat="1" applyFont="1" applyFill="1" applyBorder="1" applyAlignment="1">
      <alignment horizontal="right" vertical="center"/>
    </xf>
    <xf numFmtId="0" fontId="31" fillId="24" borderId="0" xfId="0" applyFont="1" applyFill="1" applyAlignment="1">
      <alignment vertical="center" wrapText="1"/>
    </xf>
    <xf numFmtId="0" fontId="31" fillId="24" borderId="0" xfId="0" applyFont="1" applyFill="1" applyAlignment="1">
      <alignment horizontal="left" vertical="center" wrapText="1"/>
    </xf>
    <xf numFmtId="0" fontId="31" fillId="24" borderId="0" xfId="0" applyFont="1" applyFill="1" applyAlignment="1">
      <alignment vertical="top" wrapText="1"/>
    </xf>
    <xf numFmtId="165" fontId="31" fillId="0" borderId="0" xfId="44" applyNumberFormat="1" applyFont="1" applyFill="1" applyBorder="1" applyAlignment="1">
      <alignment horizontal="right" vertical="center"/>
    </xf>
    <xf numFmtId="0" fontId="25" fillId="24" borderId="0" xfId="0" applyFont="1" applyFill="1" applyAlignment="1">
      <alignment vertical="top"/>
    </xf>
    <xf numFmtId="0" fontId="20" fillId="24" borderId="13" xfId="0" applyFont="1" applyFill="1" applyBorder="1" applyAlignment="1">
      <alignment horizontal="center" vertical="center"/>
    </xf>
    <xf numFmtId="0" fontId="37" fillId="24" borderId="50" xfId="0" applyFont="1" applyFill="1" applyBorder="1" applyAlignment="1">
      <alignment horizontal="center" vertical="center"/>
    </xf>
    <xf numFmtId="0" fontId="37" fillId="24" borderId="38" xfId="0" applyFont="1" applyFill="1" applyBorder="1" applyAlignment="1">
      <alignment horizontal="center" vertical="center"/>
    </xf>
    <xf numFmtId="0" fontId="25" fillId="24" borderId="39" xfId="0" applyFont="1" applyFill="1" applyBorder="1" applyAlignment="1">
      <alignment horizontal="center" vertical="center" wrapText="1"/>
    </xf>
    <xf numFmtId="165" fontId="31" fillId="24" borderId="37" xfId="44" applyNumberFormat="1" applyFont="1" applyFill="1" applyBorder="1" applyAlignment="1">
      <alignment horizontal="left" vertical="center"/>
    </xf>
    <xf numFmtId="165" fontId="21" fillId="24" borderId="0" xfId="44" applyNumberFormat="1" applyFont="1" applyFill="1" applyAlignment="1">
      <alignment horizontal="center"/>
    </xf>
    <xf numFmtId="166" fontId="31" fillId="24" borderId="37" xfId="44" applyNumberFormat="1" applyFont="1" applyFill="1" applyBorder="1" applyAlignment="1">
      <alignment horizontal="center" vertical="center"/>
    </xf>
    <xf numFmtId="0" fontId="21" fillId="24" borderId="0" xfId="0" quotePrefix="1" applyFont="1" applyFill="1" applyAlignment="1">
      <alignment vertic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top"/>
    </xf>
    <xf numFmtId="0" fontId="41" fillId="24" borderId="0" xfId="0" applyFont="1" applyFill="1" applyAlignment="1">
      <alignment horizontal="center" vertical="top"/>
    </xf>
    <xf numFmtId="0" fontId="39" fillId="0" borderId="0" xfId="0" applyFont="1"/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vertical="top"/>
    </xf>
    <xf numFmtId="0" fontId="41" fillId="24" borderId="0" xfId="0" applyFont="1" applyFill="1" applyAlignment="1">
      <alignment vertical="top"/>
    </xf>
    <xf numFmtId="49" fontId="26" fillId="24" borderId="57" xfId="0" applyNumberFormat="1" applyFont="1" applyFill="1" applyBorder="1" applyAlignment="1">
      <alignment horizontal="center" vertical="center"/>
    </xf>
    <xf numFmtId="49" fontId="26" fillId="24" borderId="58" xfId="0" applyNumberFormat="1" applyFont="1" applyFill="1" applyBorder="1" applyAlignment="1">
      <alignment horizontal="center" vertical="center"/>
    </xf>
    <xf numFmtId="49" fontId="31" fillId="24" borderId="58" xfId="0" applyNumberFormat="1" applyFont="1" applyFill="1" applyBorder="1" applyAlignment="1">
      <alignment horizontal="center" vertical="center"/>
    </xf>
    <xf numFmtId="49" fontId="31" fillId="24" borderId="59" xfId="0" applyNumberFormat="1" applyFont="1" applyFill="1" applyBorder="1" applyAlignment="1">
      <alignment horizontal="center" vertical="center"/>
    </xf>
    <xf numFmtId="0" fontId="31" fillId="26" borderId="60" xfId="0" applyFont="1" applyFill="1" applyBorder="1" applyAlignment="1">
      <alignment horizontal="center"/>
    </xf>
    <xf numFmtId="0" fontId="25" fillId="26" borderId="10" xfId="0" applyFont="1" applyFill="1" applyBorder="1" applyAlignment="1">
      <alignment horizontal="center" vertical="center"/>
    </xf>
    <xf numFmtId="0" fontId="20" fillId="26" borderId="51" xfId="0" applyFont="1" applyFill="1" applyBorder="1" applyAlignment="1">
      <alignment horizontal="center" vertical="center"/>
    </xf>
    <xf numFmtId="0" fontId="20" fillId="26" borderId="65" xfId="0" applyFont="1" applyFill="1" applyBorder="1" applyAlignment="1">
      <alignment horizontal="center" vertical="center"/>
    </xf>
    <xf numFmtId="0" fontId="20" fillId="26" borderId="10" xfId="0" applyFont="1" applyFill="1" applyBorder="1" applyAlignment="1">
      <alignment horizontal="center" vertical="center"/>
    </xf>
    <xf numFmtId="0" fontId="38" fillId="26" borderId="50" xfId="0" applyFont="1" applyFill="1" applyBorder="1" applyAlignment="1">
      <alignment horizontal="center" vertical="center"/>
    </xf>
    <xf numFmtId="3" fontId="21" fillId="26" borderId="28" xfId="0" applyNumberFormat="1" applyFont="1" applyFill="1" applyBorder="1" applyAlignment="1">
      <alignment horizontal="center" vertical="center"/>
    </xf>
    <xf numFmtId="3" fontId="21" fillId="26" borderId="36" xfId="0" applyNumberFormat="1" applyFont="1" applyFill="1" applyBorder="1" applyAlignment="1">
      <alignment horizontal="center" vertical="center"/>
    </xf>
    <xf numFmtId="3" fontId="21" fillId="26" borderId="42" xfId="0" applyNumberFormat="1" applyFont="1" applyFill="1" applyBorder="1" applyAlignment="1">
      <alignment horizontal="center" vertical="center"/>
    </xf>
    <xf numFmtId="0" fontId="32" fillId="27" borderId="57" xfId="0" applyFont="1" applyFill="1" applyBorder="1" applyAlignment="1">
      <alignment horizontal="center"/>
    </xf>
    <xf numFmtId="0" fontId="31" fillId="27" borderId="62" xfId="0" applyFont="1" applyFill="1" applyBorder="1" applyAlignment="1">
      <alignment horizontal="center"/>
    </xf>
    <xf numFmtId="0" fontId="31" fillId="27" borderId="0" xfId="0" applyFont="1" applyFill="1" applyAlignment="1">
      <alignment horizontal="center"/>
    </xf>
    <xf numFmtId="0" fontId="28" fillId="27" borderId="58" xfId="0" applyFont="1" applyFill="1" applyBorder="1" applyAlignment="1">
      <alignment horizontal="center" vertical="center"/>
    </xf>
    <xf numFmtId="0" fontId="20" fillId="27" borderId="37" xfId="0" applyFont="1" applyFill="1" applyBorder="1" applyAlignment="1">
      <alignment horizontal="center" vertical="center"/>
    </xf>
    <xf numFmtId="0" fontId="20" fillId="27" borderId="0" xfId="0" applyFont="1" applyFill="1" applyAlignment="1">
      <alignment horizontal="center" vertical="center"/>
    </xf>
    <xf numFmtId="0" fontId="20" fillId="27" borderId="58" xfId="0" applyFont="1" applyFill="1" applyBorder="1" applyAlignment="1">
      <alignment horizontal="center" vertical="center"/>
    </xf>
    <xf numFmtId="0" fontId="20" fillId="27" borderId="54" xfId="0" applyFont="1" applyFill="1" applyBorder="1" applyAlignment="1">
      <alignment horizontal="center" vertical="center"/>
    </xf>
    <xf numFmtId="0" fontId="37" fillId="27" borderId="38" xfId="0" applyFont="1" applyFill="1" applyBorder="1" applyAlignment="1">
      <alignment horizontal="center" vertical="center"/>
    </xf>
    <xf numFmtId="0" fontId="37" fillId="27" borderId="39" xfId="0" applyFont="1" applyFill="1" applyBorder="1" applyAlignment="1">
      <alignment horizontal="center" vertical="center"/>
    </xf>
    <xf numFmtId="0" fontId="38" fillId="27" borderId="48" xfId="0" applyFont="1" applyFill="1" applyBorder="1" applyAlignment="1">
      <alignment horizontal="center" vertical="center"/>
    </xf>
    <xf numFmtId="167" fontId="36" fillId="27" borderId="21" xfId="44" applyNumberFormat="1" applyFont="1" applyFill="1" applyBorder="1" applyAlignment="1" applyProtection="1">
      <alignment horizontal="center" vertical="center"/>
      <protection hidden="1"/>
    </xf>
    <xf numFmtId="167" fontId="36" fillId="27" borderId="22" xfId="44" applyNumberFormat="1" applyFont="1" applyFill="1" applyBorder="1" applyAlignment="1" applyProtection="1">
      <alignment horizontal="center" vertical="center"/>
      <protection hidden="1"/>
    </xf>
    <xf numFmtId="3" fontId="21" fillId="27" borderId="19" xfId="44" applyNumberFormat="1" applyFont="1" applyFill="1" applyBorder="1" applyAlignment="1">
      <alignment horizontal="center" vertical="center"/>
    </xf>
    <xf numFmtId="167" fontId="36" fillId="27" borderId="20" xfId="44" applyNumberFormat="1" applyFont="1" applyFill="1" applyBorder="1" applyAlignment="1" applyProtection="1">
      <alignment horizontal="center" vertical="center"/>
      <protection hidden="1"/>
    </xf>
    <xf numFmtId="167" fontId="36" fillId="27" borderId="16" xfId="44" applyNumberFormat="1" applyFont="1" applyFill="1" applyBorder="1" applyAlignment="1" applyProtection="1">
      <alignment horizontal="center" vertical="center"/>
      <protection hidden="1"/>
    </xf>
    <xf numFmtId="3" fontId="21" fillId="27" borderId="43" xfId="44" applyNumberFormat="1" applyFont="1" applyFill="1" applyBorder="1" applyAlignment="1">
      <alignment horizontal="center" vertical="center"/>
    </xf>
    <xf numFmtId="167" fontId="36" fillId="27" borderId="24" xfId="44" applyNumberFormat="1" applyFont="1" applyFill="1" applyBorder="1" applyAlignment="1" applyProtection="1">
      <alignment horizontal="center" vertical="center"/>
      <protection hidden="1"/>
    </xf>
    <xf numFmtId="167" fontId="36" fillId="27" borderId="25" xfId="44" applyNumberFormat="1" applyFont="1" applyFill="1" applyBorder="1" applyAlignment="1" applyProtection="1">
      <alignment horizontal="center" vertical="center"/>
      <protection hidden="1"/>
    </xf>
    <xf numFmtId="3" fontId="21" fillId="27" borderId="66" xfId="44" applyNumberFormat="1" applyFont="1" applyFill="1" applyBorder="1" applyAlignment="1">
      <alignment horizontal="center" vertical="center"/>
    </xf>
    <xf numFmtId="0" fontId="31" fillId="28" borderId="57" xfId="0" applyFont="1" applyFill="1" applyBorder="1" applyAlignment="1">
      <alignment vertical="center"/>
    </xf>
    <xf numFmtId="0" fontId="20" fillId="28" borderId="60" xfId="0" applyFont="1" applyFill="1" applyBorder="1" applyAlignment="1">
      <alignment horizontal="center" vertical="center"/>
    </xf>
    <xf numFmtId="0" fontId="20" fillId="28" borderId="58" xfId="0" applyFont="1" applyFill="1" applyBorder="1" applyAlignment="1">
      <alignment horizontal="center" vertical="center"/>
    </xf>
    <xf numFmtId="0" fontId="20" fillId="28" borderId="37" xfId="0" applyFont="1" applyFill="1" applyBorder="1" applyAlignment="1">
      <alignment horizontal="center" vertical="center"/>
    </xf>
    <xf numFmtId="0" fontId="20" fillId="28" borderId="10" xfId="0" applyFont="1" applyFill="1" applyBorder="1" applyAlignment="1">
      <alignment horizontal="center" vertical="center"/>
    </xf>
    <xf numFmtId="0" fontId="26" fillId="28" borderId="59" xfId="0" applyFont="1" applyFill="1" applyBorder="1" applyAlignment="1">
      <alignment horizontal="center" vertical="center"/>
    </xf>
    <xf numFmtId="0" fontId="20" fillId="28" borderId="54" xfId="0" applyFont="1" applyFill="1" applyBorder="1" applyAlignment="1">
      <alignment horizontal="center" vertical="center"/>
    </xf>
    <xf numFmtId="3" fontId="21" fillId="28" borderId="34" xfId="0" applyNumberFormat="1" applyFont="1" applyFill="1" applyBorder="1" applyAlignment="1">
      <alignment horizontal="center" vertical="center"/>
    </xf>
    <xf numFmtId="164" fontId="21" fillId="28" borderId="35" xfId="0" applyNumberFormat="1" applyFont="1" applyFill="1" applyBorder="1" applyAlignment="1">
      <alignment horizontal="center" vertical="center"/>
    </xf>
    <xf numFmtId="164" fontId="21" fillId="28" borderId="36" xfId="0" applyNumberFormat="1" applyFont="1" applyFill="1" applyBorder="1" applyAlignment="1">
      <alignment horizontal="center" vertical="center"/>
    </xf>
    <xf numFmtId="3" fontId="21" fillId="28" borderId="20" xfId="0" applyNumberFormat="1" applyFont="1" applyFill="1" applyBorder="1" applyAlignment="1">
      <alignment horizontal="center" vertical="center"/>
    </xf>
    <xf numFmtId="164" fontId="21" fillId="28" borderId="16" xfId="0" applyNumberFormat="1" applyFont="1" applyFill="1" applyBorder="1" applyAlignment="1">
      <alignment horizontal="center" vertical="center"/>
    </xf>
    <xf numFmtId="164" fontId="21" fillId="28" borderId="23" xfId="0" applyNumberFormat="1" applyFont="1" applyFill="1" applyBorder="1" applyAlignment="1">
      <alignment horizontal="center" vertical="center"/>
    </xf>
    <xf numFmtId="3" fontId="21" fillId="28" borderId="24" xfId="0" applyNumberFormat="1" applyFont="1" applyFill="1" applyBorder="1" applyAlignment="1">
      <alignment horizontal="center" vertical="center"/>
    </xf>
    <xf numFmtId="164" fontId="21" fillId="28" borderId="25" xfId="0" applyNumberFormat="1" applyFont="1" applyFill="1" applyBorder="1" applyAlignment="1">
      <alignment horizontal="center" vertical="center"/>
    </xf>
    <xf numFmtId="164" fontId="21" fillId="28" borderId="31" xfId="0" applyNumberFormat="1" applyFont="1" applyFill="1" applyBorder="1" applyAlignment="1">
      <alignment horizontal="center" vertical="center"/>
    </xf>
    <xf numFmtId="0" fontId="26" fillId="24" borderId="69" xfId="0" applyFont="1" applyFill="1" applyBorder="1" applyAlignment="1">
      <alignment horizontal="right"/>
    </xf>
    <xf numFmtId="0" fontId="26" fillId="24" borderId="70" xfId="0" applyFont="1" applyFill="1" applyBorder="1" applyAlignment="1">
      <alignment horizontal="right"/>
    </xf>
    <xf numFmtId="0" fontId="26" fillId="24" borderId="68" xfId="0" applyFont="1" applyFill="1" applyBorder="1" applyAlignment="1">
      <alignment horizontal="right"/>
    </xf>
    <xf numFmtId="165" fontId="31" fillId="24" borderId="77" xfId="44" applyNumberFormat="1" applyFont="1" applyFill="1" applyBorder="1" applyAlignment="1">
      <alignment horizontal="left" vertical="center"/>
    </xf>
    <xf numFmtId="165" fontId="31" fillId="24" borderId="76" xfId="44" applyNumberFormat="1" applyFont="1" applyFill="1" applyBorder="1" applyAlignment="1">
      <alignment horizontal="right" vertical="center"/>
    </xf>
    <xf numFmtId="165" fontId="31" fillId="24" borderId="78" xfId="44" applyNumberFormat="1" applyFont="1" applyFill="1" applyBorder="1" applyAlignment="1">
      <alignment horizontal="center" vertical="center"/>
    </xf>
    <xf numFmtId="166" fontId="31" fillId="24" borderId="78" xfId="44" applyNumberFormat="1" applyFont="1" applyFill="1" applyBorder="1" applyAlignment="1">
      <alignment horizontal="center" vertical="center"/>
    </xf>
    <xf numFmtId="0" fontId="26" fillId="28" borderId="62" xfId="0" applyFont="1" applyFill="1" applyBorder="1" applyAlignment="1">
      <alignment horizontal="center" vertical="center"/>
    </xf>
    <xf numFmtId="3" fontId="26" fillId="24" borderId="53" xfId="46" applyNumberFormat="1" applyFont="1" applyFill="1" applyBorder="1" applyAlignment="1">
      <alignment horizontal="right" vertical="center"/>
    </xf>
    <xf numFmtId="3" fontId="26" fillId="24" borderId="74" xfId="46" applyNumberFormat="1" applyFont="1" applyFill="1" applyBorder="1" applyAlignment="1">
      <alignment horizontal="right" vertical="center"/>
    </xf>
    <xf numFmtId="0" fontId="21" fillId="24" borderId="0" xfId="0" applyFont="1" applyFill="1" applyAlignment="1">
      <alignment horizontal="right" vertical="center"/>
    </xf>
    <xf numFmtId="165" fontId="31" fillId="25" borderId="75" xfId="44" applyNumberFormat="1" applyFont="1" applyFill="1" applyBorder="1" applyAlignment="1">
      <alignment horizontal="right" vertical="center"/>
    </xf>
    <xf numFmtId="165" fontId="31" fillId="25" borderId="81" xfId="44" applyNumberFormat="1" applyFont="1" applyFill="1" applyBorder="1" applyAlignment="1">
      <alignment horizontal="right" vertical="center"/>
    </xf>
    <xf numFmtId="166" fontId="31" fillId="24" borderId="82" xfId="44" applyNumberFormat="1" applyFont="1" applyFill="1" applyBorder="1" applyAlignment="1">
      <alignment horizontal="center" vertical="center"/>
    </xf>
    <xf numFmtId="167" fontId="36" fillId="26" borderId="17" xfId="44" applyNumberFormat="1" applyFont="1" applyFill="1" applyBorder="1" applyAlignment="1" applyProtection="1">
      <alignment horizontal="center" vertical="center"/>
      <protection hidden="1"/>
    </xf>
    <xf numFmtId="167" fontId="36" fillId="26" borderId="18" xfId="44" applyNumberFormat="1" applyFont="1" applyFill="1" applyBorder="1" applyAlignment="1" applyProtection="1">
      <alignment horizontal="center" vertical="center"/>
      <protection hidden="1"/>
    </xf>
    <xf numFmtId="0" fontId="29" fillId="24" borderId="0" xfId="0" applyFont="1" applyFill="1" applyAlignment="1">
      <alignment horizontal="left" vertical="center"/>
    </xf>
    <xf numFmtId="0" fontId="31" fillId="26" borderId="52" xfId="0" applyFont="1" applyFill="1" applyBorder="1" applyAlignment="1">
      <alignment horizontal="center"/>
    </xf>
    <xf numFmtId="0" fontId="20" fillId="26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168" fontId="1" fillId="0" borderId="0" xfId="0" applyNumberFormat="1" applyFont="1" applyAlignment="1">
      <alignment horizontal="right" vertical="center" wrapText="1"/>
    </xf>
    <xf numFmtId="0" fontId="20" fillId="24" borderId="83" xfId="0" applyFont="1" applyFill="1" applyBorder="1" applyAlignment="1">
      <alignment horizontal="center" vertical="center"/>
    </xf>
    <xf numFmtId="165" fontId="31" fillId="24" borderId="51" xfId="44" applyNumberFormat="1" applyFont="1" applyFill="1" applyBorder="1" applyAlignment="1">
      <alignment horizontal="left" vertical="center"/>
    </xf>
    <xf numFmtId="165" fontId="31" fillId="24" borderId="90" xfId="44" applyNumberFormat="1" applyFont="1" applyFill="1" applyBorder="1" applyAlignment="1">
      <alignment horizontal="left" vertical="center"/>
    </xf>
    <xf numFmtId="0" fontId="31" fillId="26" borderId="57" xfId="0" applyFont="1" applyFill="1" applyBorder="1" applyAlignment="1">
      <alignment horizontal="center"/>
    </xf>
    <xf numFmtId="0" fontId="25" fillId="26" borderId="58" xfId="0" applyFont="1" applyFill="1" applyBorder="1" applyAlignment="1">
      <alignment horizontal="center" vertical="center"/>
    </xf>
    <xf numFmtId="0" fontId="20" fillId="26" borderId="58" xfId="0" applyFont="1" applyFill="1" applyBorder="1" applyAlignment="1">
      <alignment horizontal="center" vertical="center"/>
    </xf>
    <xf numFmtId="3" fontId="21" fillId="26" borderId="21" xfId="0" applyNumberFormat="1" applyFont="1" applyFill="1" applyBorder="1" applyAlignment="1">
      <alignment horizontal="center" vertical="center"/>
    </xf>
    <xf numFmtId="3" fontId="21" fillId="26" borderId="34" xfId="0" applyNumberFormat="1" applyFont="1" applyFill="1" applyBorder="1" applyAlignment="1">
      <alignment horizontal="center" vertical="center"/>
    </xf>
    <xf numFmtId="3" fontId="21" fillId="26" borderId="91" xfId="0" applyNumberFormat="1" applyFont="1" applyFill="1" applyBorder="1" applyAlignment="1">
      <alignment horizontal="center" vertical="center"/>
    </xf>
    <xf numFmtId="0" fontId="37" fillId="26" borderId="38" xfId="0" applyFont="1" applyFill="1" applyBorder="1" applyAlignment="1">
      <alignment horizontal="center" vertical="center"/>
    </xf>
    <xf numFmtId="168" fontId="21" fillId="26" borderId="86" xfId="0" applyNumberFormat="1" applyFont="1" applyFill="1" applyBorder="1" applyAlignment="1">
      <alignment horizontal="center" vertical="center"/>
    </xf>
    <xf numFmtId="168" fontId="21" fillId="26" borderId="87" xfId="0" applyNumberFormat="1" applyFont="1" applyFill="1" applyBorder="1" applyAlignment="1">
      <alignment horizontal="center" vertical="center"/>
    </xf>
    <xf numFmtId="168" fontId="21" fillId="26" borderId="88" xfId="0" applyNumberFormat="1" applyFont="1" applyFill="1" applyBorder="1" applyAlignment="1">
      <alignment horizontal="center" vertical="center"/>
    </xf>
    <xf numFmtId="0" fontId="22" fillId="24" borderId="92" xfId="43" applyFill="1" applyBorder="1" applyAlignment="1"/>
    <xf numFmtId="165" fontId="31" fillId="24" borderId="51" xfId="44" applyNumberFormat="1" applyFont="1" applyFill="1" applyBorder="1" applyAlignment="1">
      <alignment horizontal="center" vertical="center"/>
    </xf>
    <xf numFmtId="165" fontId="31" fillId="24" borderId="90" xfId="44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44" fillId="24" borderId="0" xfId="0" applyFont="1" applyFill="1" applyAlignment="1">
      <alignment horizontal="center" vertical="top"/>
    </xf>
    <xf numFmtId="3" fontId="21" fillId="26" borderId="66" xfId="0" applyNumberFormat="1" applyFont="1" applyFill="1" applyBorder="1" applyAlignment="1">
      <alignment horizontal="center" vertical="center"/>
    </xf>
    <xf numFmtId="167" fontId="36" fillId="27" borderId="29" xfId="44" applyNumberFormat="1" applyFont="1" applyFill="1" applyBorder="1" applyAlignment="1" applyProtection="1">
      <alignment horizontal="center" vertical="center"/>
      <protection hidden="1"/>
    </xf>
    <xf numFmtId="3" fontId="21" fillId="26" borderId="58" xfId="0" applyNumberFormat="1" applyFont="1" applyFill="1" applyBorder="1" applyAlignment="1">
      <alignment horizontal="center" vertical="center"/>
    </xf>
    <xf numFmtId="168" fontId="21" fillId="26" borderId="0" xfId="0" applyNumberFormat="1" applyFont="1" applyFill="1" applyAlignment="1">
      <alignment horizontal="center" vertical="center"/>
    </xf>
    <xf numFmtId="3" fontId="21" fillId="26" borderId="24" xfId="0" applyNumberFormat="1" applyFont="1" applyFill="1" applyBorder="1" applyAlignment="1">
      <alignment horizontal="center" vertical="center"/>
    </xf>
    <xf numFmtId="168" fontId="21" fillId="26" borderId="93" xfId="0" applyNumberFormat="1" applyFont="1" applyFill="1" applyBorder="1" applyAlignment="1">
      <alignment horizontal="center" vertical="center"/>
    </xf>
    <xf numFmtId="0" fontId="26" fillId="24" borderId="89" xfId="0" applyFont="1" applyFill="1" applyBorder="1" applyAlignment="1">
      <alignment horizontal="center" vertical="center"/>
    </xf>
    <xf numFmtId="0" fontId="26" fillId="24" borderId="56" xfId="0" applyFont="1" applyFill="1" applyBorder="1" applyAlignment="1">
      <alignment horizontal="center" vertical="center"/>
    </xf>
    <xf numFmtId="3" fontId="21" fillId="26" borderId="30" xfId="0" applyNumberFormat="1" applyFont="1" applyFill="1" applyBorder="1" applyAlignment="1">
      <alignment horizontal="center" vertical="center"/>
    </xf>
    <xf numFmtId="3" fontId="21" fillId="26" borderId="18" xfId="0" applyNumberFormat="1" applyFont="1" applyFill="1" applyBorder="1" applyAlignment="1">
      <alignment horizontal="center" vertical="center"/>
    </xf>
    <xf numFmtId="167" fontId="36" fillId="26" borderId="35" xfId="44" applyNumberFormat="1" applyFont="1" applyFill="1" applyBorder="1" applyAlignment="1" applyProtection="1">
      <alignment horizontal="center" vertical="center"/>
      <protection hidden="1"/>
    </xf>
    <xf numFmtId="14" fontId="21" fillId="24" borderId="16" xfId="0" applyNumberFormat="1" applyFont="1" applyFill="1" applyBorder="1" applyAlignment="1">
      <alignment horizontal="center" vertical="center"/>
    </xf>
    <xf numFmtId="14" fontId="21" fillId="24" borderId="23" xfId="0" applyNumberFormat="1" applyFont="1" applyFill="1" applyBorder="1" applyAlignment="1">
      <alignment horizontal="center" vertical="center"/>
    </xf>
    <xf numFmtId="0" fontId="27" fillId="25" borderId="11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left" vertical="top" wrapText="1"/>
    </xf>
    <xf numFmtId="0" fontId="20" fillId="26" borderId="33" xfId="0" applyFont="1" applyFill="1" applyBorder="1" applyAlignment="1">
      <alignment horizontal="center" vertical="center"/>
    </xf>
    <xf numFmtId="0" fontId="20" fillId="26" borderId="51" xfId="0" applyFont="1" applyFill="1" applyBorder="1" applyAlignment="1">
      <alignment horizontal="center" vertical="center"/>
    </xf>
    <xf numFmtId="0" fontId="20" fillId="24" borderId="84" xfId="0" applyFont="1" applyFill="1" applyBorder="1" applyAlignment="1">
      <alignment horizontal="center" vertical="center"/>
    </xf>
    <xf numFmtId="0" fontId="20" fillId="24" borderId="85" xfId="0" applyFont="1" applyFill="1" applyBorder="1" applyAlignment="1">
      <alignment horizontal="center" vertical="center"/>
    </xf>
    <xf numFmtId="49" fontId="26" fillId="24" borderId="62" xfId="0" applyNumberFormat="1" applyFont="1" applyFill="1" applyBorder="1" applyAlignment="1">
      <alignment horizontal="center" vertical="center"/>
    </xf>
    <xf numFmtId="49" fontId="26" fillId="24" borderId="37" xfId="0" applyNumberFormat="1" applyFont="1" applyFill="1" applyBorder="1" applyAlignment="1">
      <alignment horizontal="center" vertical="center"/>
    </xf>
    <xf numFmtId="49" fontId="26" fillId="24" borderId="54" xfId="0" applyNumberFormat="1" applyFont="1" applyFill="1" applyBorder="1" applyAlignment="1">
      <alignment horizontal="center" vertical="center"/>
    </xf>
    <xf numFmtId="49" fontId="26" fillId="24" borderId="60" xfId="0" applyNumberFormat="1" applyFont="1" applyFill="1" applyBorder="1" applyAlignment="1">
      <alignment horizontal="center" vertical="center"/>
    </xf>
    <xf numFmtId="49" fontId="26" fillId="24" borderId="10" xfId="0" applyNumberFormat="1" applyFont="1" applyFill="1" applyBorder="1" applyAlignment="1">
      <alignment horizontal="center" vertical="center"/>
    </xf>
    <xf numFmtId="49" fontId="26" fillId="24" borderId="61" xfId="0" applyNumberFormat="1" applyFont="1" applyFill="1" applyBorder="1" applyAlignment="1">
      <alignment horizontal="center" vertical="center"/>
    </xf>
    <xf numFmtId="0" fontId="31" fillId="24" borderId="0" xfId="0" applyFont="1" applyFill="1" applyAlignment="1">
      <alignment horizontal="left" vertical="center" wrapText="1"/>
    </xf>
    <xf numFmtId="14" fontId="21" fillId="24" borderId="17" xfId="0" applyNumberFormat="1" applyFont="1" applyFill="1" applyBorder="1" applyAlignment="1">
      <alignment horizontal="center" vertical="center"/>
    </xf>
    <xf numFmtId="14" fontId="21" fillId="24" borderId="44" xfId="0" applyNumberFormat="1" applyFont="1" applyFill="1" applyBorder="1" applyAlignment="1">
      <alignment horizontal="center" vertical="center"/>
    </xf>
    <xf numFmtId="14" fontId="21" fillId="24" borderId="25" xfId="0" applyNumberFormat="1" applyFont="1" applyFill="1" applyBorder="1" applyAlignment="1">
      <alignment horizontal="center" vertical="center"/>
    </xf>
    <xf numFmtId="14" fontId="21" fillId="24" borderId="31" xfId="0" applyNumberFormat="1" applyFont="1" applyFill="1" applyBorder="1" applyAlignment="1">
      <alignment horizontal="center" vertical="center"/>
    </xf>
    <xf numFmtId="0" fontId="26" fillId="24" borderId="71" xfId="0" applyFont="1" applyFill="1" applyBorder="1" applyAlignment="1">
      <alignment horizontal="center" vertical="center"/>
    </xf>
    <xf numFmtId="0" fontId="26" fillId="24" borderId="72" xfId="0" applyFont="1" applyFill="1" applyBorder="1" applyAlignment="1">
      <alignment horizontal="center" vertical="center"/>
    </xf>
    <xf numFmtId="0" fontId="26" fillId="24" borderId="73" xfId="0" applyFont="1" applyFill="1" applyBorder="1" applyAlignment="1">
      <alignment horizontal="center" vertical="center"/>
    </xf>
    <xf numFmtId="0" fontId="38" fillId="28" borderId="47" xfId="0" applyFont="1" applyFill="1" applyBorder="1" applyAlignment="1">
      <alignment horizontal="center" vertical="center"/>
    </xf>
    <xf numFmtId="0" fontId="38" fillId="28" borderId="48" xfId="0" applyFont="1" applyFill="1" applyBorder="1" applyAlignment="1">
      <alignment horizontal="center" vertical="center"/>
    </xf>
    <xf numFmtId="0" fontId="38" fillId="28" borderId="50" xfId="0" applyFont="1" applyFill="1" applyBorder="1" applyAlignment="1">
      <alignment horizontal="center" vertical="center"/>
    </xf>
    <xf numFmtId="0" fontId="25" fillId="26" borderId="47" xfId="0" applyFont="1" applyFill="1" applyBorder="1" applyAlignment="1">
      <alignment horizontal="center" vertical="center" wrapText="1"/>
    </xf>
    <xf numFmtId="0" fontId="25" fillId="26" borderId="49" xfId="0" applyFont="1" applyFill="1" applyBorder="1" applyAlignment="1">
      <alignment horizontal="center" vertical="center" wrapText="1"/>
    </xf>
    <xf numFmtId="0" fontId="37" fillId="26" borderId="40" xfId="0" applyFont="1" applyFill="1" applyBorder="1" applyAlignment="1">
      <alignment horizontal="center" vertical="center"/>
    </xf>
    <xf numFmtId="0" fontId="37" fillId="26" borderId="49" xfId="0" applyFont="1" applyFill="1" applyBorder="1" applyAlignment="1">
      <alignment horizontal="center" vertical="center"/>
    </xf>
    <xf numFmtId="167" fontId="36" fillId="26" borderId="17" xfId="44" applyNumberFormat="1" applyFont="1" applyFill="1" applyBorder="1" applyAlignment="1" applyProtection="1">
      <alignment horizontal="center" vertical="center"/>
      <protection hidden="1"/>
    </xf>
    <xf numFmtId="167" fontId="36" fillId="26" borderId="18" xfId="44" applyNumberFormat="1" applyFont="1" applyFill="1" applyBorder="1" applyAlignment="1" applyProtection="1">
      <alignment horizontal="center" vertical="center"/>
      <protection hidden="1"/>
    </xf>
    <xf numFmtId="0" fontId="35" fillId="24" borderId="0" xfId="0" applyFont="1" applyFill="1" applyAlignment="1">
      <alignment horizontal="center" vertical="top"/>
    </xf>
    <xf numFmtId="0" fontId="42" fillId="24" borderId="0" xfId="0" applyFont="1" applyFill="1" applyAlignment="1">
      <alignment horizontal="left" vertical="top"/>
    </xf>
    <xf numFmtId="0" fontId="29" fillId="24" borderId="0" xfId="0" applyFont="1" applyFill="1" applyAlignment="1">
      <alignment horizontal="left" vertical="center"/>
    </xf>
    <xf numFmtId="0" fontId="21" fillId="25" borderId="11" xfId="0" applyFont="1" applyFill="1" applyBorder="1" applyAlignment="1">
      <alignment vertical="center"/>
    </xf>
    <xf numFmtId="14" fontId="21" fillId="24" borderId="35" xfId="0" applyNumberFormat="1" applyFont="1" applyFill="1" applyBorder="1" applyAlignment="1">
      <alignment horizontal="center" vertical="center"/>
    </xf>
    <xf numFmtId="14" fontId="21" fillId="24" borderId="36" xfId="0" applyNumberFormat="1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/>
    </xf>
    <xf numFmtId="0" fontId="23" fillId="24" borderId="13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0" fontId="23" fillId="24" borderId="0" xfId="0" applyFont="1" applyFill="1" applyAlignment="1">
      <alignment vertical="center"/>
    </xf>
    <xf numFmtId="0" fontId="23" fillId="24" borderId="0" xfId="0" applyFont="1" applyFill="1" applyAlignment="1">
      <alignment vertical="center" wrapText="1"/>
    </xf>
    <xf numFmtId="0" fontId="21" fillId="25" borderId="12" xfId="0" applyFont="1" applyFill="1" applyBorder="1" applyAlignment="1">
      <alignment vertical="center"/>
    </xf>
    <xf numFmtId="0" fontId="23" fillId="24" borderId="0" xfId="0" applyFont="1" applyFill="1" applyAlignment="1">
      <alignment horizontal="center" vertical="center"/>
    </xf>
    <xf numFmtId="0" fontId="31" fillId="26" borderId="64" xfId="0" applyFont="1" applyFill="1" applyBorder="1" applyAlignment="1">
      <alignment horizontal="center"/>
    </xf>
    <xf numFmtId="0" fontId="31" fillId="26" borderId="63" xfId="0" applyFont="1" applyFill="1" applyBorder="1" applyAlignment="1">
      <alignment horizontal="center"/>
    </xf>
    <xf numFmtId="0" fontId="31" fillId="26" borderId="52" xfId="0" applyFont="1" applyFill="1" applyBorder="1" applyAlignment="1">
      <alignment horizontal="center"/>
    </xf>
    <xf numFmtId="167" fontId="36" fillId="26" borderId="19" xfId="44" applyNumberFormat="1" applyFont="1" applyFill="1" applyBorder="1" applyAlignment="1" applyProtection="1">
      <alignment horizontal="center" vertical="center"/>
      <protection hidden="1"/>
    </xf>
    <xf numFmtId="167" fontId="36" fillId="26" borderId="27" xfId="44" applyNumberFormat="1" applyFont="1" applyFill="1" applyBorder="1" applyAlignment="1" applyProtection="1">
      <alignment horizontal="center" vertical="center"/>
      <protection hidden="1"/>
    </xf>
    <xf numFmtId="0" fontId="20" fillId="26" borderId="0" xfId="0" applyFont="1" applyFill="1" applyAlignment="1">
      <alignment horizontal="center" vertical="center"/>
    </xf>
    <xf numFmtId="0" fontId="20" fillId="26" borderId="67" xfId="0" applyFont="1" applyFill="1" applyBorder="1" applyAlignment="1">
      <alignment horizontal="center" vertical="center"/>
    </xf>
    <xf numFmtId="0" fontId="20" fillId="26" borderId="56" xfId="0" applyFont="1" applyFill="1" applyBorder="1" applyAlignment="1">
      <alignment horizontal="center" vertical="center"/>
    </xf>
    <xf numFmtId="0" fontId="31" fillId="26" borderId="32" xfId="0" applyFont="1" applyFill="1" applyBorder="1" applyAlignment="1">
      <alignment horizontal="center"/>
    </xf>
    <xf numFmtId="0" fontId="20" fillId="26" borderId="79" xfId="0" applyFont="1" applyFill="1" applyBorder="1" applyAlignment="1">
      <alignment horizontal="center" vertical="center"/>
    </xf>
    <xf numFmtId="3" fontId="21" fillId="26" borderId="80" xfId="0" applyNumberFormat="1" applyFont="1" applyFill="1" applyBorder="1" applyAlignment="1">
      <alignment horizontal="center" vertical="center"/>
    </xf>
    <xf numFmtId="3" fontId="21" fillId="26" borderId="27" xfId="0" applyNumberFormat="1" applyFont="1" applyFill="1" applyBorder="1" applyAlignment="1">
      <alignment horizontal="center" vertical="center"/>
    </xf>
    <xf numFmtId="167" fontId="36" fillId="26" borderId="41" xfId="44" applyNumberFormat="1" applyFont="1" applyFill="1" applyBorder="1" applyAlignment="1" applyProtection="1">
      <alignment horizontal="center" vertical="center"/>
      <protection hidden="1"/>
    </xf>
    <xf numFmtId="3" fontId="21" fillId="26" borderId="55" xfId="0" applyNumberFormat="1" applyFont="1" applyFill="1" applyBorder="1" applyAlignment="1">
      <alignment horizontal="center" vertical="center"/>
    </xf>
    <xf numFmtId="3" fontId="21" fillId="26" borderId="29" xfId="0" applyNumberFormat="1" applyFont="1" applyFill="1" applyBorder="1" applyAlignment="1">
      <alignment horizontal="center" vertical="center"/>
    </xf>
    <xf numFmtId="167" fontId="36" fillId="26" borderId="26" xfId="44" applyNumberFormat="1" applyFont="1" applyFill="1" applyBorder="1" applyAlignment="1" applyProtection="1">
      <alignment horizontal="center" vertical="center"/>
      <protection hidden="1"/>
    </xf>
    <xf numFmtId="167" fontId="36" fillId="26" borderId="29" xfId="44" applyNumberFormat="1" applyFont="1" applyFill="1" applyBorder="1" applyAlignment="1" applyProtection="1">
      <alignment horizontal="center" vertical="center"/>
      <protection hidden="1"/>
    </xf>
    <xf numFmtId="0" fontId="20" fillId="24" borderId="14" xfId="0" applyFont="1" applyFill="1" applyBorder="1" applyAlignment="1">
      <alignment horizontal="center" vertical="center"/>
    </xf>
    <xf numFmtId="0" fontId="27" fillId="25" borderId="11" xfId="0" applyFont="1" applyFill="1" applyBorder="1" applyAlignment="1">
      <alignment horizontal="left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3" builtinId="8"/>
    <cellStyle name="Input" xfId="34" xr:uid="{00000000-0005-0000-0000-000021000000}"/>
    <cellStyle name="Komma" xfId="44" builtinId="3"/>
    <cellStyle name="Komma 2" xfId="46" xr:uid="{FB5FB9B6-F9F7-4204-8871-9E22C5C1D820}"/>
    <cellStyle name="Linked Cell" xfId="35" xr:uid="{00000000-0005-0000-0000-000022000000}"/>
    <cellStyle name="Neutral" xfId="36" xr:uid="{00000000-0005-0000-0000-000023000000}"/>
    <cellStyle name="Normal 2" xfId="42" xr:uid="{F3417CC3-E9AF-421A-99F6-68F251ECD8AA}"/>
    <cellStyle name="Note" xfId="37" xr:uid="{00000000-0005-0000-0000-000025000000}"/>
    <cellStyle name="Output" xfId="38" xr:uid="{00000000-0005-0000-0000-000026000000}"/>
    <cellStyle name="Standaard" xfId="0" builtinId="0"/>
    <cellStyle name="Standaard 2" xfId="45" xr:uid="{72F0597F-81EC-44BC-942A-05214D00397B}"/>
    <cellStyle name="Title" xfId="39" xr:uid="{00000000-0005-0000-0000-000028000000}"/>
    <cellStyle name="Total" xfId="40" xr:uid="{00000000-0005-0000-0000-000029000000}"/>
    <cellStyle name="Warning Text" xfId="41" xr:uid="{00000000-0005-0000-0000-00002A000000}"/>
  </cellStyles>
  <dxfs count="46">
    <dxf>
      <font>
        <color rgb="FFFF000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6" tint="0.39994506668294322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b val="0"/>
        <i/>
        <color theme="0" tint="-0.49998474074526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6" tint="0.39994506668294322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b val="0"/>
        <i/>
        <color theme="0" tint="-0.49998474074526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70C2"/>
      <color rgb="FF000080"/>
      <color rgb="FFB0BB17"/>
      <color rgb="FFFF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704850</xdr:colOff>
      <xdr:row>0</xdr:row>
      <xdr:rowOff>0</xdr:rowOff>
    </xdr:from>
    <xdr:to>
      <xdr:col>22</xdr:col>
      <xdr:colOff>711777</xdr:colOff>
      <xdr:row>4</xdr:row>
      <xdr:rowOff>212725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C6170E0-191E-FE6C-626A-9F8F3847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2175" y="0"/>
          <a:ext cx="1607127" cy="1203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704850</xdr:colOff>
      <xdr:row>0</xdr:row>
      <xdr:rowOff>0</xdr:rowOff>
    </xdr:from>
    <xdr:to>
      <xdr:col>22</xdr:col>
      <xdr:colOff>711777</xdr:colOff>
      <xdr:row>4</xdr:row>
      <xdr:rowOff>212725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06E34D1-352B-4D05-B2EE-CD4BD5CB3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0"/>
          <a:ext cx="1607127" cy="1203325"/>
        </a:xfrm>
        <a:prstGeom prst="rect">
          <a:avLst/>
        </a:prstGeom>
      </xdr:spPr>
    </xdr:pic>
    <xdr:clientData/>
  </xdr:twoCellAnchor>
  <xdr:twoCellAnchor>
    <xdr:from>
      <xdr:col>1</xdr:col>
      <xdr:colOff>177800</xdr:colOff>
      <xdr:row>1</xdr:row>
      <xdr:rowOff>19050</xdr:rowOff>
    </xdr:from>
    <xdr:to>
      <xdr:col>26</xdr:col>
      <xdr:colOff>209550</xdr:colOff>
      <xdr:row>22</xdr:row>
      <xdr:rowOff>216724</xdr:rowOff>
    </xdr:to>
    <xdr:grpSp>
      <xdr:nvGrpSpPr>
        <xdr:cNvPr id="48" name="Groep 2">
          <a:extLst>
            <a:ext uri="{FF2B5EF4-FFF2-40B4-BE49-F238E27FC236}">
              <a16:creationId xmlns:a16="http://schemas.microsoft.com/office/drawing/2014/main" id="{97EDBC5D-5CF0-469A-A1CC-6B8837591A61}"/>
            </a:ext>
          </a:extLst>
        </xdr:cNvPr>
        <xdr:cNvGrpSpPr/>
      </xdr:nvGrpSpPr>
      <xdr:grpSpPr>
        <a:xfrm>
          <a:off x="615950" y="273050"/>
          <a:ext cx="17830800" cy="5722174"/>
          <a:chOff x="1628775" y="28575"/>
          <a:chExt cx="14723246" cy="5667375"/>
        </a:xfrm>
      </xdr:grpSpPr>
      <xdr:sp macro="" textlink="">
        <xdr:nvSpPr>
          <xdr:cNvPr id="49" name="Tekstballon: rechthoek 3">
            <a:extLst>
              <a:ext uri="{FF2B5EF4-FFF2-40B4-BE49-F238E27FC236}">
                <a16:creationId xmlns:a16="http://schemas.microsoft.com/office/drawing/2014/main" id="{220E1142-1C41-FB63-2C1D-FD707275B80E}"/>
              </a:ext>
            </a:extLst>
          </xdr:cNvPr>
          <xdr:cNvSpPr/>
        </xdr:nvSpPr>
        <xdr:spPr>
          <a:xfrm>
            <a:off x="1628775" y="3838575"/>
            <a:ext cx="1190625" cy="498348"/>
          </a:xfrm>
          <a:prstGeom prst="wedgeRectCallout">
            <a:avLst>
              <a:gd name="adj1" fmla="val 61786"/>
              <a:gd name="adj2" fmla="val -145731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Sélectionnez "chargé" ou "vide".</a:t>
            </a:r>
          </a:p>
        </xdr:txBody>
      </xdr:sp>
      <xdr:sp macro="" textlink="">
        <xdr:nvSpPr>
          <xdr:cNvPr id="50" name="Tekstballon: rechthoek 4">
            <a:extLst>
              <a:ext uri="{FF2B5EF4-FFF2-40B4-BE49-F238E27FC236}">
                <a16:creationId xmlns:a16="http://schemas.microsoft.com/office/drawing/2014/main" id="{2A5F20E9-C60A-F1B3-20CD-9B4B27924335}"/>
              </a:ext>
            </a:extLst>
          </xdr:cNvPr>
          <xdr:cNvSpPr/>
        </xdr:nvSpPr>
        <xdr:spPr>
          <a:xfrm>
            <a:off x="3491849" y="4214380"/>
            <a:ext cx="1371601" cy="1181101"/>
          </a:xfrm>
          <a:prstGeom prst="wedgeRectCallout">
            <a:avLst>
              <a:gd name="adj1" fmla="val -1405"/>
              <a:gd name="adj2" fmla="val -145197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Le départ est automatiquement comblé par l'arrivée du voyage précédent, sauf pour le premier voyage.</a:t>
            </a:r>
          </a:p>
        </xdr:txBody>
      </xdr:sp>
      <xdr:sp macro="" textlink="">
        <xdr:nvSpPr>
          <xdr:cNvPr id="51" name="Tekstballon: rechthoek 5">
            <a:extLst>
              <a:ext uri="{FF2B5EF4-FFF2-40B4-BE49-F238E27FC236}">
                <a16:creationId xmlns:a16="http://schemas.microsoft.com/office/drawing/2014/main" id="{A3264EA8-C6CA-17F5-646A-DFDDA5364E8F}"/>
              </a:ext>
            </a:extLst>
          </xdr:cNvPr>
          <xdr:cNvSpPr/>
        </xdr:nvSpPr>
        <xdr:spPr>
          <a:xfrm>
            <a:off x="4514850" y="1343024"/>
            <a:ext cx="1704975" cy="619126"/>
          </a:xfrm>
          <a:prstGeom prst="wedgeRectCallout">
            <a:avLst>
              <a:gd name="adj1" fmla="val 97661"/>
              <a:gd name="adj2" fmla="val -5121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Saisissez A, B et C et la consommation est calculée.</a:t>
            </a:r>
          </a:p>
        </xdr:txBody>
      </xdr:sp>
      <xdr:sp macro="" textlink="">
        <xdr:nvSpPr>
          <xdr:cNvPr id="52" name="Tekstballon: rechthoek 6">
            <a:extLst>
              <a:ext uri="{FF2B5EF4-FFF2-40B4-BE49-F238E27FC236}">
                <a16:creationId xmlns:a16="http://schemas.microsoft.com/office/drawing/2014/main" id="{9F0AC8EB-D61F-4555-F260-4D885BE024DF}"/>
              </a:ext>
            </a:extLst>
          </xdr:cNvPr>
          <xdr:cNvSpPr/>
        </xdr:nvSpPr>
        <xdr:spPr>
          <a:xfrm>
            <a:off x="7448550" y="28575"/>
            <a:ext cx="2143125" cy="628650"/>
          </a:xfrm>
          <a:prstGeom prst="wedgeRectCallout">
            <a:avLst>
              <a:gd name="adj1" fmla="val 82340"/>
              <a:gd name="adj2" fmla="val 421851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Sélectionnez le carburant. Le facteur d'émission apparaît automatiquement </a:t>
            </a:r>
          </a:p>
        </xdr:txBody>
      </xdr:sp>
      <xdr:sp macro="" textlink="">
        <xdr:nvSpPr>
          <xdr:cNvPr id="53" name="Tekstballon: rechthoek 7">
            <a:extLst>
              <a:ext uri="{FF2B5EF4-FFF2-40B4-BE49-F238E27FC236}">
                <a16:creationId xmlns:a16="http://schemas.microsoft.com/office/drawing/2014/main" id="{3E379607-5ABA-56B5-1B37-2AD156C51495}"/>
              </a:ext>
            </a:extLst>
          </xdr:cNvPr>
          <xdr:cNvSpPr/>
        </xdr:nvSpPr>
        <xdr:spPr>
          <a:xfrm>
            <a:off x="9788526" y="4311650"/>
            <a:ext cx="3041650" cy="1384300"/>
          </a:xfrm>
          <a:prstGeom prst="wedgeRectCallout">
            <a:avLst>
              <a:gd name="adj1" fmla="val 33121"/>
              <a:gd name="adj2" fmla="val -141556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* Si vous choisissez "chargé" comme type dans la colonne E, le champ "kilomètres vides" est grisé car il n'est pas nécessaire. * Si vous choisissez "vide" comme type dans la colonne E, les champs "kilomètres chargés", "passagers transportés" et "passagers x km" sont grisés car ils ne sont plus pertinents. </a:t>
            </a:r>
          </a:p>
        </xdr:txBody>
      </xdr:sp>
      <xdr:sp macro="" textlink="">
        <xdr:nvSpPr>
          <xdr:cNvPr id="54" name="Tekstballon: rechthoek 8">
            <a:extLst>
              <a:ext uri="{FF2B5EF4-FFF2-40B4-BE49-F238E27FC236}">
                <a16:creationId xmlns:a16="http://schemas.microsoft.com/office/drawing/2014/main" id="{A69C8251-CEFD-BF95-5258-2C1E77AC0204}"/>
              </a:ext>
            </a:extLst>
          </xdr:cNvPr>
          <xdr:cNvSpPr/>
        </xdr:nvSpPr>
        <xdr:spPr>
          <a:xfrm>
            <a:off x="12334875" y="714375"/>
            <a:ext cx="1819275" cy="612648"/>
          </a:xfrm>
          <a:prstGeom prst="wedgeRectCallout">
            <a:avLst>
              <a:gd name="adj1" fmla="val 43925"/>
              <a:gd name="adj2" fmla="val 101368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Ne rien remplir, calculs automatiques en fonction de "chargé" ou "vide".</a:t>
            </a:r>
          </a:p>
        </xdr:txBody>
      </xdr:sp>
      <xdr:sp macro="" textlink="">
        <xdr:nvSpPr>
          <xdr:cNvPr id="55" name="Tekstballon: rechthoek 9">
            <a:extLst>
              <a:ext uri="{FF2B5EF4-FFF2-40B4-BE49-F238E27FC236}">
                <a16:creationId xmlns:a16="http://schemas.microsoft.com/office/drawing/2014/main" id="{2F40BDDF-8E3D-9B84-7AF2-D68CC6E1727A}"/>
              </a:ext>
            </a:extLst>
          </xdr:cNvPr>
          <xdr:cNvSpPr/>
        </xdr:nvSpPr>
        <xdr:spPr>
          <a:xfrm>
            <a:off x="14003477" y="3300224"/>
            <a:ext cx="835025" cy="631825"/>
          </a:xfrm>
          <a:prstGeom prst="wedgeRectCallout">
            <a:avLst>
              <a:gd name="adj1" fmla="val -4482"/>
              <a:gd name="adj2" fmla="val -95793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litres x facteur d'émission</a:t>
            </a:r>
          </a:p>
        </xdr:txBody>
      </xdr:sp>
      <xdr:sp macro="" textlink="">
        <xdr:nvSpPr>
          <xdr:cNvPr id="56" name="Tekstballon: rechthoek 10">
            <a:extLst>
              <a:ext uri="{FF2B5EF4-FFF2-40B4-BE49-F238E27FC236}">
                <a16:creationId xmlns:a16="http://schemas.microsoft.com/office/drawing/2014/main" id="{46B0F577-C867-9AA7-C42E-6D13E88B180A}"/>
              </a:ext>
            </a:extLst>
          </xdr:cNvPr>
          <xdr:cNvSpPr/>
        </xdr:nvSpPr>
        <xdr:spPr>
          <a:xfrm>
            <a:off x="15028044" y="3503837"/>
            <a:ext cx="1000125" cy="819150"/>
          </a:xfrm>
          <a:prstGeom prst="wedgeRectCallout">
            <a:avLst>
              <a:gd name="adj1" fmla="val -11429"/>
              <a:gd name="adj2" fmla="val -129760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kg de CO2 divisés par le nombre de passagers transportés</a:t>
            </a:r>
          </a:p>
        </xdr:txBody>
      </xdr:sp>
      <xdr:sp macro="" textlink="">
        <xdr:nvSpPr>
          <xdr:cNvPr id="57" name="Tekstballon: rechthoek 11">
            <a:extLst>
              <a:ext uri="{FF2B5EF4-FFF2-40B4-BE49-F238E27FC236}">
                <a16:creationId xmlns:a16="http://schemas.microsoft.com/office/drawing/2014/main" id="{ECD34F88-35B2-2D36-3C9D-A5AE847B4B62}"/>
              </a:ext>
            </a:extLst>
          </xdr:cNvPr>
          <xdr:cNvSpPr/>
        </xdr:nvSpPr>
        <xdr:spPr>
          <a:xfrm>
            <a:off x="15551922" y="4591693"/>
            <a:ext cx="800099" cy="952500"/>
          </a:xfrm>
          <a:prstGeom prst="wedgeRectCallout">
            <a:avLst>
              <a:gd name="adj1" fmla="val 34409"/>
              <a:gd name="adj2" fmla="val -224277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Kg de CO2 divisé par passager/kilomètre</a:t>
            </a:r>
          </a:p>
        </xdr:txBody>
      </xdr:sp>
      <xdr:sp macro="" textlink="">
        <xdr:nvSpPr>
          <xdr:cNvPr id="58" name="Tekstballon: rechthoek 12">
            <a:extLst>
              <a:ext uri="{FF2B5EF4-FFF2-40B4-BE49-F238E27FC236}">
                <a16:creationId xmlns:a16="http://schemas.microsoft.com/office/drawing/2014/main" id="{99101792-157D-DB94-CED4-7AB7E513DED2}"/>
              </a:ext>
            </a:extLst>
          </xdr:cNvPr>
          <xdr:cNvSpPr/>
        </xdr:nvSpPr>
        <xdr:spPr>
          <a:xfrm>
            <a:off x="5734051" y="4333874"/>
            <a:ext cx="1676399" cy="838200"/>
          </a:xfrm>
          <a:prstGeom prst="wedgeRectCallout">
            <a:avLst>
              <a:gd name="adj1" fmla="val -19340"/>
              <a:gd name="adj2" fmla="val -183064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'Contenu bunkers start trip' est automatiquement rempli par 'contenu bunkers end trip'</a:t>
            </a:r>
          </a:p>
        </xdr:txBody>
      </xdr:sp>
      <xdr:sp macro="" textlink="">
        <xdr:nvSpPr>
          <xdr:cNvPr id="59" name="Tekstballon: rechthoek 13">
            <a:extLst>
              <a:ext uri="{FF2B5EF4-FFF2-40B4-BE49-F238E27FC236}">
                <a16:creationId xmlns:a16="http://schemas.microsoft.com/office/drawing/2014/main" id="{A4E9B64F-1CE0-A237-59B4-001173834652}"/>
              </a:ext>
            </a:extLst>
          </xdr:cNvPr>
          <xdr:cNvSpPr/>
        </xdr:nvSpPr>
        <xdr:spPr>
          <a:xfrm>
            <a:off x="7848600" y="4333874"/>
            <a:ext cx="1838325" cy="314325"/>
          </a:xfrm>
          <a:prstGeom prst="wedgeRectCallout">
            <a:avLst>
              <a:gd name="adj1" fmla="val 29567"/>
              <a:gd name="adj2" fmla="val -386041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calcul automatique</a:t>
            </a:r>
          </a:p>
        </xdr:txBody>
      </xdr:sp>
      <xdr:sp macro="" textlink="">
        <xdr:nvSpPr>
          <xdr:cNvPr id="60" name="Tekstballon: rechthoek 14">
            <a:extLst>
              <a:ext uri="{FF2B5EF4-FFF2-40B4-BE49-F238E27FC236}">
                <a16:creationId xmlns:a16="http://schemas.microsoft.com/office/drawing/2014/main" id="{00A67A5F-44DE-8D30-97CE-05BA0312655A}"/>
              </a:ext>
            </a:extLst>
          </xdr:cNvPr>
          <xdr:cNvSpPr/>
        </xdr:nvSpPr>
        <xdr:spPr>
          <a:xfrm>
            <a:off x="4581525" y="3400425"/>
            <a:ext cx="742950" cy="266700"/>
          </a:xfrm>
          <a:prstGeom prst="wedgeRectCallout">
            <a:avLst>
              <a:gd name="adj1" fmla="val 7838"/>
              <a:gd name="adj2" fmla="val -141703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remplir</a:t>
            </a:r>
          </a:p>
        </xdr:txBody>
      </xdr:sp>
      <xdr:sp macro="" textlink="">
        <xdr:nvSpPr>
          <xdr:cNvPr id="61" name="Tekstballon: rechthoek 15">
            <a:extLst>
              <a:ext uri="{FF2B5EF4-FFF2-40B4-BE49-F238E27FC236}">
                <a16:creationId xmlns:a16="http://schemas.microsoft.com/office/drawing/2014/main" id="{096D32F5-BB47-9E83-966A-5C82186ACF0A}"/>
              </a:ext>
            </a:extLst>
          </xdr:cNvPr>
          <xdr:cNvSpPr/>
        </xdr:nvSpPr>
        <xdr:spPr>
          <a:xfrm>
            <a:off x="7905750" y="3400425"/>
            <a:ext cx="742950" cy="266700"/>
          </a:xfrm>
          <a:prstGeom prst="wedgeRectCallout">
            <a:avLst>
              <a:gd name="adj1" fmla="val 7838"/>
              <a:gd name="adj2" fmla="val -141703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remplir</a:t>
            </a:r>
          </a:p>
        </xdr:txBody>
      </xdr:sp>
      <xdr:sp macro="" textlink="">
        <xdr:nvSpPr>
          <xdr:cNvPr id="62" name="Tekstballon: rechthoek 16">
            <a:extLst>
              <a:ext uri="{FF2B5EF4-FFF2-40B4-BE49-F238E27FC236}">
                <a16:creationId xmlns:a16="http://schemas.microsoft.com/office/drawing/2014/main" id="{815054D2-CEE5-2693-9B61-0E68654F9B85}"/>
              </a:ext>
            </a:extLst>
          </xdr:cNvPr>
          <xdr:cNvSpPr/>
        </xdr:nvSpPr>
        <xdr:spPr>
          <a:xfrm>
            <a:off x="6867525" y="3400425"/>
            <a:ext cx="742950" cy="266700"/>
          </a:xfrm>
          <a:prstGeom prst="wedgeRectCallout">
            <a:avLst>
              <a:gd name="adj1" fmla="val 7838"/>
              <a:gd name="adj2" fmla="val -141703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remplir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A657-787B-485D-859C-80314D58FDD4}">
  <sheetPr codeName="Blad2">
    <pageSetUpPr fitToPage="1"/>
  </sheetPr>
  <dimension ref="A1:AQ82"/>
  <sheetViews>
    <sheetView showGridLines="0" showZeros="0" tabSelected="1" zoomScaleNormal="100" zoomScaleSheetLayoutView="100" workbookViewId="0"/>
  </sheetViews>
  <sheetFormatPr defaultColWidth="9.1796875" defaultRowHeight="12.5" x14ac:dyDescent="0.25"/>
  <cols>
    <col min="1" max="1" width="6.26953125" style="3" customWidth="1"/>
    <col min="2" max="2" width="6.26953125" style="6" customWidth="1"/>
    <col min="3" max="3" width="9.1796875" style="5" customWidth="1"/>
    <col min="4" max="4" width="1.7265625" style="5" customWidth="1"/>
    <col min="5" max="7" width="20.7265625" style="5" customWidth="1"/>
    <col min="8" max="8" width="13.7265625" style="5" customWidth="1"/>
    <col min="9" max="9" width="1.7265625" style="5" customWidth="1"/>
    <col min="10" max="10" width="13.7265625" style="5" customWidth="1"/>
    <col min="11" max="11" width="1.7265625" style="5" customWidth="1"/>
    <col min="12" max="13" width="7.7265625" style="5" customWidth="1"/>
    <col min="14" max="14" width="14.7265625" style="5" customWidth="1"/>
    <col min="15" max="15" width="17" style="5" bestFit="1" customWidth="1"/>
    <col min="16" max="16" width="14.7265625" style="5" customWidth="1"/>
    <col min="17" max="21" width="11.7265625" style="5" customWidth="1"/>
    <col min="22" max="22" width="12.26953125" style="5" customWidth="1"/>
    <col min="23" max="23" width="11.7265625" style="6" customWidth="1"/>
    <col min="24" max="30" width="11.6328125" style="157" hidden="1" customWidth="1"/>
    <col min="31" max="31" width="11.6328125" style="64" customWidth="1"/>
    <col min="32" max="32" width="9.1796875" style="64" customWidth="1"/>
    <col min="33" max="33" width="9.1796875" style="6" customWidth="1"/>
    <col min="34" max="34" width="9.1796875" style="6"/>
    <col min="35" max="35" width="9.453125" style="6" bestFit="1" customWidth="1"/>
    <col min="36" max="16384" width="9.1796875" style="6"/>
  </cols>
  <sheetData>
    <row r="1" spans="1:43" ht="20.149999999999999" customHeight="1" x14ac:dyDescent="0.25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/>
      <c r="O1" s="4"/>
      <c r="P1" s="4"/>
      <c r="Q1" s="4"/>
      <c r="R1" s="4"/>
      <c r="S1" s="4"/>
      <c r="T1" s="4"/>
      <c r="U1" s="4"/>
      <c r="V1" s="4"/>
      <c r="W1" s="3"/>
    </row>
    <row r="2" spans="1:43" ht="20.149999999999999" customHeight="1" x14ac:dyDescent="0.25">
      <c r="B2" s="206" t="s">
        <v>28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134"/>
      <c r="P2" s="134"/>
      <c r="Q2" s="4"/>
      <c r="R2" s="4"/>
      <c r="S2" s="4"/>
      <c r="T2" s="4"/>
      <c r="U2" s="4"/>
      <c r="V2" s="4"/>
      <c r="W2" s="3"/>
    </row>
    <row r="3" spans="1:43" ht="20.149999999999999" customHeight="1" x14ac:dyDescent="0.25">
      <c r="B3" s="211"/>
      <c r="C3" s="211"/>
      <c r="D3" s="211"/>
      <c r="E3" s="211"/>
      <c r="F3" s="211"/>
      <c r="G3" s="211"/>
      <c r="H3" s="211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</row>
    <row r="4" spans="1:43" s="7" customFormat="1" ht="20.149999999999999" customHeight="1" x14ac:dyDescent="0.25">
      <c r="A4" s="2"/>
      <c r="B4" s="215" t="s">
        <v>29</v>
      </c>
      <c r="C4" s="215" t="s">
        <v>2</v>
      </c>
      <c r="D4" s="15" t="s">
        <v>1</v>
      </c>
      <c r="E4" s="207" t="s">
        <v>0</v>
      </c>
      <c r="F4" s="207"/>
      <c r="G4" s="207"/>
      <c r="H4" s="16" t="s">
        <v>12</v>
      </c>
      <c r="I4" s="10" t="s">
        <v>1</v>
      </c>
      <c r="J4" s="175">
        <v>0</v>
      </c>
      <c r="K4" s="175"/>
      <c r="L4" s="175"/>
      <c r="M4" s="175"/>
      <c r="N4" s="4"/>
      <c r="O4" s="4"/>
      <c r="P4" s="4"/>
      <c r="Q4" s="2"/>
      <c r="R4" s="1"/>
      <c r="S4" s="1"/>
      <c r="T4" s="1"/>
      <c r="U4" s="2"/>
      <c r="V4" s="1"/>
      <c r="W4" s="2"/>
      <c r="X4" s="158"/>
      <c r="Y4" s="158"/>
      <c r="Z4" s="158"/>
      <c r="AA4" s="158"/>
      <c r="AB4" s="158"/>
      <c r="AC4" s="158"/>
      <c r="AD4" s="158"/>
      <c r="AE4" s="65"/>
      <c r="AF4" s="65"/>
    </row>
    <row r="5" spans="1:43" s="7" customFormat="1" ht="20.149999999999999" customHeight="1" x14ac:dyDescent="0.25">
      <c r="A5" s="2"/>
      <c r="B5" s="216" t="s">
        <v>30</v>
      </c>
      <c r="C5" s="216" t="s">
        <v>11</v>
      </c>
      <c r="D5" s="15" t="s">
        <v>1</v>
      </c>
      <c r="E5" s="217"/>
      <c r="F5" s="217"/>
      <c r="G5" s="217"/>
      <c r="H5" s="4" t="s">
        <v>0</v>
      </c>
      <c r="I5" s="4" t="s">
        <v>0</v>
      </c>
      <c r="J5" s="4" t="s">
        <v>0</v>
      </c>
      <c r="K5" s="4"/>
      <c r="L5" s="4"/>
      <c r="M5" s="4" t="s">
        <v>0</v>
      </c>
      <c r="N5" s="4"/>
      <c r="O5" s="4"/>
      <c r="P5" s="4"/>
      <c r="Q5" s="2"/>
      <c r="R5" s="58"/>
      <c r="S5" s="1"/>
      <c r="T5" s="1"/>
      <c r="U5" s="1"/>
      <c r="V5" s="1"/>
      <c r="W5" s="2"/>
      <c r="X5" s="158"/>
      <c r="Y5" s="158"/>
      <c r="Z5" s="158"/>
      <c r="AA5" s="158"/>
      <c r="AB5" s="158"/>
      <c r="AC5" s="158"/>
      <c r="AD5" s="158"/>
      <c r="AE5" s="65"/>
      <c r="AF5" s="65"/>
    </row>
    <row r="6" spans="1:43" s="7" customFormat="1" ht="20.149999999999999" customHeight="1" thickBot="1" x14ac:dyDescent="0.3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158"/>
      <c r="Y6" s="158"/>
      <c r="Z6" s="158"/>
      <c r="AA6" s="158"/>
      <c r="AB6" s="158"/>
      <c r="AC6" s="158"/>
      <c r="AD6" s="158"/>
      <c r="AE6" s="65"/>
      <c r="AF6" s="65"/>
    </row>
    <row r="7" spans="1:43" s="9" customFormat="1" ht="27" customHeight="1" x14ac:dyDescent="0.25">
      <c r="A7" s="13"/>
      <c r="C7" s="10"/>
      <c r="D7" s="10"/>
      <c r="E7" s="212" t="s">
        <v>32</v>
      </c>
      <c r="F7" s="213"/>
      <c r="G7" s="214"/>
      <c r="H7" s="212" t="s">
        <v>33</v>
      </c>
      <c r="I7" s="213"/>
      <c r="J7" s="213"/>
      <c r="K7" s="213"/>
      <c r="L7" s="213"/>
      <c r="M7" s="213"/>
      <c r="N7" s="214"/>
      <c r="O7" s="212" t="s">
        <v>97</v>
      </c>
      <c r="P7" s="214"/>
      <c r="Q7" s="212" t="s">
        <v>34</v>
      </c>
      <c r="R7" s="213"/>
      <c r="S7" s="213"/>
      <c r="T7" s="213"/>
      <c r="U7" s="212" t="s">
        <v>35</v>
      </c>
      <c r="V7" s="213"/>
      <c r="W7" s="214"/>
      <c r="X7" s="159"/>
      <c r="Y7" s="159"/>
      <c r="Z7" s="159"/>
      <c r="AA7" s="159"/>
      <c r="AB7" s="159"/>
      <c r="AC7" s="159"/>
      <c r="AD7" s="159"/>
      <c r="AE7" s="66"/>
      <c r="AF7" s="66"/>
    </row>
    <row r="8" spans="1:43" s="8" customFormat="1" ht="15" customHeight="1" x14ac:dyDescent="0.25">
      <c r="A8" s="1"/>
      <c r="B8" s="17"/>
      <c r="C8" s="17"/>
      <c r="D8" s="17"/>
      <c r="E8" s="69" t="s">
        <v>0</v>
      </c>
      <c r="F8" s="181" t="s">
        <v>38</v>
      </c>
      <c r="G8" s="184" t="s">
        <v>39</v>
      </c>
      <c r="H8" s="227" t="s">
        <v>3</v>
      </c>
      <c r="I8" s="220"/>
      <c r="J8" s="219" t="s">
        <v>4</v>
      </c>
      <c r="K8" s="220"/>
      <c r="L8" s="221" t="s">
        <v>5</v>
      </c>
      <c r="M8" s="220"/>
      <c r="N8" s="73" t="s">
        <v>16</v>
      </c>
      <c r="O8" s="144"/>
      <c r="P8" s="135"/>
      <c r="Q8" s="82"/>
      <c r="R8" s="83" t="s">
        <v>9</v>
      </c>
      <c r="S8" s="83" t="s">
        <v>10</v>
      </c>
      <c r="T8" s="84" t="s">
        <v>15</v>
      </c>
      <c r="U8" s="102" t="s">
        <v>0</v>
      </c>
      <c r="V8" s="125" t="s">
        <v>55</v>
      </c>
      <c r="W8" s="103" t="s">
        <v>60</v>
      </c>
      <c r="X8" s="158"/>
      <c r="Y8" s="158"/>
      <c r="Z8" s="158"/>
      <c r="AA8" s="158"/>
      <c r="AB8" s="158"/>
      <c r="AC8" s="158"/>
      <c r="AD8" s="158"/>
      <c r="AE8" s="60"/>
      <c r="AF8" s="60"/>
    </row>
    <row r="9" spans="1:43" s="8" customFormat="1" ht="15" customHeight="1" x14ac:dyDescent="0.25">
      <c r="A9" s="1"/>
      <c r="B9" s="17"/>
      <c r="C9" s="17"/>
      <c r="D9" s="17"/>
      <c r="E9" s="70" t="s">
        <v>26</v>
      </c>
      <c r="F9" s="182"/>
      <c r="G9" s="185"/>
      <c r="H9" s="177" t="s">
        <v>40</v>
      </c>
      <c r="I9" s="178"/>
      <c r="J9" s="76" t="s">
        <v>49</v>
      </c>
      <c r="K9" s="75"/>
      <c r="L9" s="224" t="s">
        <v>40</v>
      </c>
      <c r="M9" s="178"/>
      <c r="N9" s="74"/>
      <c r="O9" s="145"/>
      <c r="P9" s="77" t="s">
        <v>98</v>
      </c>
      <c r="Q9" s="85"/>
      <c r="R9" s="86" t="s">
        <v>0</v>
      </c>
      <c r="S9" s="86"/>
      <c r="T9" s="87" t="s">
        <v>54</v>
      </c>
      <c r="U9" s="104" t="s">
        <v>55</v>
      </c>
      <c r="V9" s="105" t="s">
        <v>57</v>
      </c>
      <c r="W9" s="106" t="s">
        <v>61</v>
      </c>
      <c r="X9" s="158"/>
      <c r="Y9" s="158"/>
      <c r="Z9" s="158"/>
      <c r="AA9" s="158"/>
      <c r="AB9" s="158"/>
      <c r="AC9" s="158"/>
      <c r="AD9" s="158"/>
      <c r="AE9" s="60"/>
      <c r="AF9" s="60"/>
    </row>
    <row r="10" spans="1:43" s="7" customFormat="1" ht="14" x14ac:dyDescent="0.25">
      <c r="A10" s="2"/>
      <c r="B10" s="17"/>
      <c r="C10" s="218"/>
      <c r="D10" s="218"/>
      <c r="E10" s="71" t="s">
        <v>36</v>
      </c>
      <c r="F10" s="182"/>
      <c r="G10" s="185"/>
      <c r="H10" s="177" t="s">
        <v>48</v>
      </c>
      <c r="I10" s="178"/>
      <c r="J10" s="76" t="s">
        <v>50</v>
      </c>
      <c r="K10" s="75"/>
      <c r="L10" s="224" t="s">
        <v>48</v>
      </c>
      <c r="M10" s="178"/>
      <c r="N10" s="77" t="s">
        <v>41</v>
      </c>
      <c r="O10" s="146"/>
      <c r="P10" s="136" t="s">
        <v>99</v>
      </c>
      <c r="Q10" s="88" t="s">
        <v>42</v>
      </c>
      <c r="R10" s="86" t="s">
        <v>42</v>
      </c>
      <c r="S10" s="86" t="s">
        <v>52</v>
      </c>
      <c r="T10" s="87" t="s">
        <v>14</v>
      </c>
      <c r="U10" s="104" t="s">
        <v>56</v>
      </c>
      <c r="V10" s="105" t="s">
        <v>58</v>
      </c>
      <c r="W10" s="106" t="s">
        <v>59</v>
      </c>
      <c r="X10" s="158"/>
      <c r="Y10" s="158"/>
      <c r="Z10" s="158"/>
      <c r="AA10" s="158"/>
      <c r="AB10" s="158"/>
      <c r="AC10" s="158"/>
      <c r="AD10" s="158"/>
      <c r="AE10" s="65"/>
      <c r="AF10" s="65"/>
    </row>
    <row r="11" spans="1:43" s="19" customFormat="1" ht="15" customHeight="1" thickBot="1" x14ac:dyDescent="0.3">
      <c r="A11" s="18"/>
      <c r="B11" s="17" t="s">
        <v>0</v>
      </c>
      <c r="C11" s="210" t="s">
        <v>0</v>
      </c>
      <c r="D11" s="210"/>
      <c r="E11" s="72" t="s">
        <v>37</v>
      </c>
      <c r="F11" s="183"/>
      <c r="G11" s="186"/>
      <c r="H11" s="228" t="s">
        <v>43</v>
      </c>
      <c r="I11" s="226"/>
      <c r="J11" s="76" t="s">
        <v>44</v>
      </c>
      <c r="K11" s="75"/>
      <c r="L11" s="225" t="s">
        <v>51</v>
      </c>
      <c r="M11" s="226"/>
      <c r="N11" s="77" t="s">
        <v>45</v>
      </c>
      <c r="O11" s="146" t="s">
        <v>31</v>
      </c>
      <c r="P11" s="136" t="s">
        <v>100</v>
      </c>
      <c r="Q11" s="88" t="s">
        <v>46</v>
      </c>
      <c r="R11" s="86" t="s">
        <v>47</v>
      </c>
      <c r="S11" s="89" t="s">
        <v>53</v>
      </c>
      <c r="T11" s="87" t="s">
        <v>27</v>
      </c>
      <c r="U11" s="107" t="s">
        <v>6</v>
      </c>
      <c r="V11" s="108" t="s">
        <v>6</v>
      </c>
      <c r="W11" s="106" t="s">
        <v>7</v>
      </c>
      <c r="X11" s="160"/>
      <c r="Y11" s="160"/>
      <c r="Z11" s="160"/>
      <c r="AA11" s="160"/>
      <c r="AB11" s="160"/>
      <c r="AC11" s="160"/>
      <c r="AD11" s="160"/>
      <c r="AE11" s="67"/>
      <c r="AF11" s="67"/>
      <c r="AI11" s="67"/>
      <c r="AJ11" s="67"/>
      <c r="AK11" s="67"/>
      <c r="AL11" s="67"/>
      <c r="AM11" s="67"/>
      <c r="AN11" s="67"/>
      <c r="AO11" s="67"/>
      <c r="AP11" s="67"/>
      <c r="AQ11" s="67"/>
    </row>
    <row r="12" spans="1:43" s="50" customFormat="1" ht="29.25" customHeight="1" thickBot="1" x14ac:dyDescent="0.3">
      <c r="B12" s="141" t="s">
        <v>8</v>
      </c>
      <c r="C12" s="179" t="s">
        <v>17</v>
      </c>
      <c r="D12" s="180"/>
      <c r="E12" s="53" t="s">
        <v>62</v>
      </c>
      <c r="F12" s="54" t="s">
        <v>63</v>
      </c>
      <c r="G12" s="52" t="s">
        <v>64</v>
      </c>
      <c r="H12" s="198" t="s">
        <v>63</v>
      </c>
      <c r="I12" s="199"/>
      <c r="J12" s="200" t="s">
        <v>64</v>
      </c>
      <c r="K12" s="201"/>
      <c r="L12" s="200" t="s">
        <v>64</v>
      </c>
      <c r="M12" s="201"/>
      <c r="N12" s="78" t="s">
        <v>65</v>
      </c>
      <c r="O12" s="150" t="s">
        <v>101</v>
      </c>
      <c r="P12" s="78" t="s">
        <v>65</v>
      </c>
      <c r="Q12" s="90" t="s">
        <v>64</v>
      </c>
      <c r="R12" s="91" t="s">
        <v>64</v>
      </c>
      <c r="S12" s="91" t="s">
        <v>64</v>
      </c>
      <c r="T12" s="92" t="s">
        <v>65</v>
      </c>
      <c r="U12" s="195" t="s">
        <v>65</v>
      </c>
      <c r="V12" s="196"/>
      <c r="W12" s="197"/>
      <c r="X12" s="161" t="s">
        <v>19</v>
      </c>
      <c r="Y12" s="161" t="s">
        <v>20</v>
      </c>
      <c r="Z12" s="161" t="s">
        <v>21</v>
      </c>
      <c r="AA12" s="161" t="s">
        <v>22</v>
      </c>
      <c r="AB12" s="161" t="s">
        <v>102</v>
      </c>
      <c r="AC12" s="161" t="s">
        <v>103</v>
      </c>
      <c r="AD12" s="161" t="s">
        <v>104</v>
      </c>
      <c r="AE12" s="68"/>
      <c r="AF12" s="68"/>
      <c r="AI12" s="68"/>
      <c r="AJ12" s="68"/>
      <c r="AK12" s="68"/>
      <c r="AL12" s="68"/>
      <c r="AM12" s="68"/>
      <c r="AN12" s="68"/>
      <c r="AO12" s="68"/>
      <c r="AP12" s="68"/>
      <c r="AQ12" s="68"/>
    </row>
    <row r="13" spans="1:43" s="7" customFormat="1" ht="22" customHeight="1" x14ac:dyDescent="0.25">
      <c r="A13" s="2"/>
      <c r="B13" s="25">
        <f>ROW(B13)-ROW($B$13)+1</f>
        <v>1</v>
      </c>
      <c r="C13" s="208"/>
      <c r="D13" s="209"/>
      <c r="E13" s="20"/>
      <c r="F13" s="23" t="s">
        <v>86</v>
      </c>
      <c r="G13" s="26"/>
      <c r="H13" s="229">
        <v>0</v>
      </c>
      <c r="I13" s="230"/>
      <c r="J13" s="222"/>
      <c r="K13" s="223"/>
      <c r="L13" s="222"/>
      <c r="M13" s="223"/>
      <c r="N13" s="79">
        <f>H13+J13-L13</f>
        <v>0</v>
      </c>
      <c r="O13" s="147" t="s">
        <v>87</v>
      </c>
      <c r="P13" s="151">
        <f>VLOOKUP(O13,Carburant!$A$1:$B$9,2,FALSE)</f>
        <v>0</v>
      </c>
      <c r="Q13" s="93"/>
      <c r="R13" s="94">
        <v>0</v>
      </c>
      <c r="S13" s="94">
        <v>0</v>
      </c>
      <c r="T13" s="95">
        <f>R13*S13</f>
        <v>0</v>
      </c>
      <c r="U13" s="109">
        <f>N13*P13</f>
        <v>0</v>
      </c>
      <c r="V13" s="110" t="str">
        <f t="shared" ref="V13:V24" si="0">IFERROR((U13/S13)," ")</f>
        <v xml:space="preserve"> </v>
      </c>
      <c r="W13" s="111" t="str">
        <f t="shared" ref="W13:W24" si="1">IFERROR((U13/T13)*1000, "  ")</f>
        <v xml:space="preserve">  </v>
      </c>
      <c r="X13" s="158" t="b">
        <f t="shared" ref="X13:X64" si="2">_xlfn.ISFORMULA(F13)</f>
        <v>0</v>
      </c>
      <c r="Y13" s="158" t="b">
        <f t="shared" ref="Y13:Y64" si="3">_xlfn.ISFORMULA(H13)</f>
        <v>0</v>
      </c>
      <c r="Z13" s="158" t="b">
        <f>_xlfn.ISFORMULA(N13)</f>
        <v>1</v>
      </c>
      <c r="AA13" s="158" t="b">
        <f>_xlfn.ISFORMULA(T13)</f>
        <v>1</v>
      </c>
      <c r="AB13" s="158" t="b">
        <f>_xlfn.ISFORMULA(U13)</f>
        <v>1</v>
      </c>
      <c r="AC13" s="158" t="b">
        <f>_xlfn.ISFORMULA(V13)</f>
        <v>1</v>
      </c>
      <c r="AD13" s="158" t="b">
        <f>_xlfn.ISFORMULA(W13)</f>
        <v>1</v>
      </c>
      <c r="AE13" s="65"/>
      <c r="AF13" s="65"/>
      <c r="AI13" s="65" t="b">
        <f>_xlfn.ISFORMULA(H13)</f>
        <v>0</v>
      </c>
      <c r="AJ13" s="65" t="b">
        <f>_xlfn.ISFORMULA(N13)</f>
        <v>1</v>
      </c>
      <c r="AK13" s="65" t="b">
        <f>_xlfn.ISFORMULA(T13)</f>
        <v>1</v>
      </c>
      <c r="AL13" s="65" t="b">
        <f>_xlfn.ISFORMULA(U13)</f>
        <v>1</v>
      </c>
      <c r="AM13" s="65" t="b">
        <f>_xlfn.ISFORMULA(V13)</f>
        <v>1</v>
      </c>
      <c r="AN13" s="65" t="b">
        <f>_xlfn.ISFORMULA(W13)</f>
        <v>1</v>
      </c>
      <c r="AO13" s="65"/>
      <c r="AP13" s="65"/>
      <c r="AQ13" s="65"/>
    </row>
    <row r="14" spans="1:43" s="7" customFormat="1" ht="22" customHeight="1" x14ac:dyDescent="0.25">
      <c r="A14" s="2"/>
      <c r="B14" s="25">
        <f t="shared" ref="B14:B64" si="4">ROW(B14)-ROW($B$13)+1</f>
        <v>2</v>
      </c>
      <c r="C14" s="188"/>
      <c r="D14" s="189"/>
      <c r="E14" s="21"/>
      <c r="F14" s="24">
        <f t="shared" ref="F14:F63" si="5">G13</f>
        <v>0</v>
      </c>
      <c r="G14" s="34"/>
      <c r="H14" s="170">
        <f>L13</f>
        <v>0</v>
      </c>
      <c r="I14" s="171"/>
      <c r="J14" s="202"/>
      <c r="K14" s="203"/>
      <c r="L14" s="172"/>
      <c r="M14" s="172"/>
      <c r="N14" s="80">
        <f t="shared" ref="N14:N64" si="6">H14+J14-L14</f>
        <v>0</v>
      </c>
      <c r="O14" s="148" t="s">
        <v>87</v>
      </c>
      <c r="P14" s="152"/>
      <c r="Q14" s="96">
        <v>0</v>
      </c>
      <c r="R14" s="97"/>
      <c r="S14" s="97"/>
      <c r="T14" s="98">
        <f t="shared" ref="T14:T64" si="7">R14*S14</f>
        <v>0</v>
      </c>
      <c r="U14" s="112">
        <f>N14*P14</f>
        <v>0</v>
      </c>
      <c r="V14" s="113" t="str">
        <f t="shared" si="0"/>
        <v xml:space="preserve"> </v>
      </c>
      <c r="W14" s="114" t="str">
        <f t="shared" si="1"/>
        <v xml:space="preserve">  </v>
      </c>
      <c r="X14" s="158" t="b">
        <f t="shared" si="2"/>
        <v>1</v>
      </c>
      <c r="Y14" s="158" t="b">
        <f t="shared" si="3"/>
        <v>1</v>
      </c>
      <c r="Z14" s="158" t="b">
        <f t="shared" ref="Z14:Z64" si="8">_xlfn.ISFORMULA(N14)</f>
        <v>1</v>
      </c>
      <c r="AA14" s="158" t="b">
        <f t="shared" ref="AA14:AA64" si="9">_xlfn.ISFORMULA(T14)</f>
        <v>1</v>
      </c>
      <c r="AB14" s="158" t="b">
        <f t="shared" ref="AB14:AB64" si="10">_xlfn.ISFORMULA(U14)</f>
        <v>1</v>
      </c>
      <c r="AC14" s="158" t="b">
        <f t="shared" ref="AC14:AC64" si="11">_xlfn.ISFORMULA(V14)</f>
        <v>1</v>
      </c>
      <c r="AD14" s="158" t="b">
        <f t="shared" ref="AD14:AD63" si="12">_xlfn.ISFORMULA(W14)</f>
        <v>1</v>
      </c>
      <c r="AE14" s="65"/>
      <c r="AF14" s="65"/>
      <c r="AI14" s="65" t="b">
        <f t="shared" ref="AI14:AI64" si="13">_xlfn.ISFORMULA(H14)</f>
        <v>1</v>
      </c>
      <c r="AJ14" s="65" t="b">
        <f t="shared" ref="AJ14:AJ64" si="14">_xlfn.ISFORMULA(N14)</f>
        <v>1</v>
      </c>
      <c r="AK14" s="65" t="b">
        <f t="shared" ref="AK14:AK64" si="15">_xlfn.ISFORMULA(T14)</f>
        <v>1</v>
      </c>
      <c r="AL14" s="65" t="b">
        <f t="shared" ref="AL14:AL64" si="16">_xlfn.ISFORMULA(U14)</f>
        <v>1</v>
      </c>
      <c r="AM14" s="65" t="b">
        <f t="shared" ref="AM14:AM64" si="17">_xlfn.ISFORMULA(V14)</f>
        <v>1</v>
      </c>
      <c r="AN14" s="65" t="b">
        <f t="shared" ref="AN14:AN64" si="18">_xlfn.ISFORMULA(W14)</f>
        <v>1</v>
      </c>
      <c r="AO14" s="65"/>
      <c r="AP14" s="65"/>
      <c r="AQ14" s="65"/>
    </row>
    <row r="15" spans="1:43" s="7" customFormat="1" ht="22" customHeight="1" x14ac:dyDescent="0.25">
      <c r="A15" s="2"/>
      <c r="B15" s="25">
        <f t="shared" si="4"/>
        <v>3</v>
      </c>
      <c r="C15" s="173"/>
      <c r="D15" s="174"/>
      <c r="E15" s="21"/>
      <c r="F15" s="24">
        <f t="shared" si="5"/>
        <v>0</v>
      </c>
      <c r="G15" s="34"/>
      <c r="H15" s="170">
        <f t="shared" ref="H15:H34" si="19">L14</f>
        <v>0</v>
      </c>
      <c r="I15" s="171"/>
      <c r="J15" s="202"/>
      <c r="K15" s="203"/>
      <c r="L15" s="172"/>
      <c r="M15" s="172"/>
      <c r="N15" s="80">
        <f t="shared" si="6"/>
        <v>0</v>
      </c>
      <c r="O15" s="148" t="s">
        <v>87</v>
      </c>
      <c r="P15" s="152"/>
      <c r="Q15" s="96">
        <v>0</v>
      </c>
      <c r="R15" s="97"/>
      <c r="S15" s="97"/>
      <c r="T15" s="98">
        <f t="shared" si="7"/>
        <v>0</v>
      </c>
      <c r="U15" s="112">
        <f t="shared" ref="U15:U63" si="20">N15*P15</f>
        <v>0</v>
      </c>
      <c r="V15" s="113" t="str">
        <f t="shared" si="0"/>
        <v xml:space="preserve"> </v>
      </c>
      <c r="W15" s="114" t="str">
        <f t="shared" si="1"/>
        <v xml:space="preserve">  </v>
      </c>
      <c r="X15" s="158" t="b">
        <f t="shared" si="2"/>
        <v>1</v>
      </c>
      <c r="Y15" s="158" t="b">
        <f t="shared" si="3"/>
        <v>1</v>
      </c>
      <c r="Z15" s="158" t="b">
        <f t="shared" si="8"/>
        <v>1</v>
      </c>
      <c r="AA15" s="158" t="b">
        <f t="shared" si="9"/>
        <v>1</v>
      </c>
      <c r="AB15" s="158" t="b">
        <f t="shared" si="10"/>
        <v>1</v>
      </c>
      <c r="AC15" s="158" t="b">
        <f t="shared" si="11"/>
        <v>1</v>
      </c>
      <c r="AD15" s="158" t="b">
        <f t="shared" si="12"/>
        <v>1</v>
      </c>
      <c r="AE15" s="65"/>
      <c r="AF15" s="65"/>
      <c r="AI15" s="65" t="b">
        <f t="shared" si="13"/>
        <v>1</v>
      </c>
      <c r="AJ15" s="65" t="b">
        <f t="shared" si="14"/>
        <v>1</v>
      </c>
      <c r="AK15" s="65" t="b">
        <f t="shared" si="15"/>
        <v>1</v>
      </c>
      <c r="AL15" s="65" t="b">
        <f t="shared" si="16"/>
        <v>1</v>
      </c>
      <c r="AM15" s="65" t="b">
        <f t="shared" si="17"/>
        <v>1</v>
      </c>
      <c r="AN15" s="65" t="b">
        <f t="shared" si="18"/>
        <v>1</v>
      </c>
      <c r="AO15" s="65"/>
      <c r="AP15" s="65"/>
      <c r="AQ15" s="65"/>
    </row>
    <row r="16" spans="1:43" s="7" customFormat="1" ht="22" customHeight="1" x14ac:dyDescent="0.25">
      <c r="A16" s="2"/>
      <c r="B16" s="25">
        <f t="shared" si="4"/>
        <v>4</v>
      </c>
      <c r="C16" s="173"/>
      <c r="D16" s="174"/>
      <c r="E16" s="21"/>
      <c r="F16" s="24">
        <f t="shared" si="5"/>
        <v>0</v>
      </c>
      <c r="G16" s="34"/>
      <c r="H16" s="170">
        <f t="shared" si="19"/>
        <v>0</v>
      </c>
      <c r="I16" s="171"/>
      <c r="J16" s="202"/>
      <c r="K16" s="203"/>
      <c r="L16" s="172"/>
      <c r="M16" s="172"/>
      <c r="N16" s="80">
        <f t="shared" si="6"/>
        <v>0</v>
      </c>
      <c r="O16" s="148" t="s">
        <v>87</v>
      </c>
      <c r="P16" s="152"/>
      <c r="Q16" s="96">
        <v>0</v>
      </c>
      <c r="R16" s="97"/>
      <c r="S16" s="97"/>
      <c r="T16" s="98">
        <f t="shared" si="7"/>
        <v>0</v>
      </c>
      <c r="U16" s="112">
        <f t="shared" si="20"/>
        <v>0</v>
      </c>
      <c r="V16" s="113" t="str">
        <f t="shared" si="0"/>
        <v xml:space="preserve"> </v>
      </c>
      <c r="W16" s="114" t="str">
        <f t="shared" si="1"/>
        <v xml:space="preserve">  </v>
      </c>
      <c r="X16" s="158" t="b">
        <f t="shared" si="2"/>
        <v>1</v>
      </c>
      <c r="Y16" s="158" t="b">
        <f t="shared" si="3"/>
        <v>1</v>
      </c>
      <c r="Z16" s="158" t="b">
        <f t="shared" si="8"/>
        <v>1</v>
      </c>
      <c r="AA16" s="158" t="b">
        <f t="shared" si="9"/>
        <v>1</v>
      </c>
      <c r="AB16" s="158" t="b">
        <f t="shared" si="10"/>
        <v>1</v>
      </c>
      <c r="AC16" s="158" t="b">
        <f t="shared" si="11"/>
        <v>1</v>
      </c>
      <c r="AD16" s="158" t="b">
        <f t="shared" si="12"/>
        <v>1</v>
      </c>
      <c r="AE16" s="65"/>
      <c r="AF16" s="65"/>
      <c r="AI16" s="65" t="b">
        <f t="shared" si="13"/>
        <v>1</v>
      </c>
      <c r="AJ16" s="65" t="b">
        <f t="shared" si="14"/>
        <v>1</v>
      </c>
      <c r="AK16" s="65" t="b">
        <f t="shared" si="15"/>
        <v>1</v>
      </c>
      <c r="AL16" s="65" t="b">
        <f t="shared" si="16"/>
        <v>1</v>
      </c>
      <c r="AM16" s="65" t="b">
        <f t="shared" si="17"/>
        <v>1</v>
      </c>
      <c r="AN16" s="65" t="b">
        <f t="shared" si="18"/>
        <v>1</v>
      </c>
      <c r="AO16" s="65"/>
      <c r="AP16" s="65"/>
      <c r="AQ16" s="65"/>
    </row>
    <row r="17" spans="1:43" s="7" customFormat="1" ht="22" customHeight="1" x14ac:dyDescent="0.25">
      <c r="A17" s="2"/>
      <c r="B17" s="25">
        <f t="shared" si="4"/>
        <v>5</v>
      </c>
      <c r="C17" s="173"/>
      <c r="D17" s="174"/>
      <c r="E17" s="21"/>
      <c r="F17" s="24">
        <f t="shared" si="5"/>
        <v>0</v>
      </c>
      <c r="G17" s="34"/>
      <c r="H17" s="170">
        <f t="shared" si="19"/>
        <v>0</v>
      </c>
      <c r="I17" s="171"/>
      <c r="J17" s="202"/>
      <c r="K17" s="203"/>
      <c r="L17" s="172"/>
      <c r="M17" s="172"/>
      <c r="N17" s="80">
        <f t="shared" si="6"/>
        <v>0</v>
      </c>
      <c r="O17" s="148" t="s">
        <v>87</v>
      </c>
      <c r="P17" s="152"/>
      <c r="Q17" s="96">
        <v>0</v>
      </c>
      <c r="R17" s="97"/>
      <c r="S17" s="97"/>
      <c r="T17" s="98">
        <f t="shared" si="7"/>
        <v>0</v>
      </c>
      <c r="U17" s="112">
        <f t="shared" si="20"/>
        <v>0</v>
      </c>
      <c r="V17" s="113" t="str">
        <f t="shared" si="0"/>
        <v xml:space="preserve"> </v>
      </c>
      <c r="W17" s="114" t="str">
        <f t="shared" si="1"/>
        <v xml:space="preserve">  </v>
      </c>
      <c r="X17" s="158" t="b">
        <f t="shared" si="2"/>
        <v>1</v>
      </c>
      <c r="Y17" s="158" t="b">
        <f t="shared" si="3"/>
        <v>1</v>
      </c>
      <c r="Z17" s="158" t="b">
        <f t="shared" si="8"/>
        <v>1</v>
      </c>
      <c r="AA17" s="158" t="b">
        <f t="shared" si="9"/>
        <v>1</v>
      </c>
      <c r="AB17" s="158" t="b">
        <f t="shared" si="10"/>
        <v>1</v>
      </c>
      <c r="AC17" s="158" t="b">
        <f t="shared" si="11"/>
        <v>1</v>
      </c>
      <c r="AD17" s="158" t="b">
        <f t="shared" si="12"/>
        <v>1</v>
      </c>
      <c r="AE17" s="65"/>
      <c r="AF17" s="65"/>
      <c r="AI17" s="65" t="b">
        <f t="shared" si="13"/>
        <v>1</v>
      </c>
      <c r="AJ17" s="65" t="b">
        <f t="shared" si="14"/>
        <v>1</v>
      </c>
      <c r="AK17" s="65" t="b">
        <f t="shared" si="15"/>
        <v>1</v>
      </c>
      <c r="AL17" s="65" t="b">
        <f t="shared" si="16"/>
        <v>1</v>
      </c>
      <c r="AM17" s="65" t="b">
        <f t="shared" si="17"/>
        <v>1</v>
      </c>
      <c r="AN17" s="65" t="b">
        <f t="shared" si="18"/>
        <v>1</v>
      </c>
      <c r="AO17" s="65"/>
      <c r="AP17" s="65"/>
      <c r="AQ17" s="65"/>
    </row>
    <row r="18" spans="1:43" s="7" customFormat="1" ht="22" customHeight="1" x14ac:dyDescent="0.25">
      <c r="A18" s="2"/>
      <c r="B18" s="25">
        <f t="shared" si="4"/>
        <v>6</v>
      </c>
      <c r="C18" s="173"/>
      <c r="D18" s="174"/>
      <c r="E18" s="21"/>
      <c r="F18" s="24">
        <f t="shared" si="5"/>
        <v>0</v>
      </c>
      <c r="G18" s="34"/>
      <c r="H18" s="170">
        <f t="shared" si="19"/>
        <v>0</v>
      </c>
      <c r="I18" s="171"/>
      <c r="J18" s="202"/>
      <c r="K18" s="203"/>
      <c r="L18" s="172"/>
      <c r="M18" s="172"/>
      <c r="N18" s="80">
        <f t="shared" si="6"/>
        <v>0</v>
      </c>
      <c r="O18" s="148" t="s">
        <v>87</v>
      </c>
      <c r="P18" s="152"/>
      <c r="Q18" s="96">
        <v>0</v>
      </c>
      <c r="R18" s="97"/>
      <c r="S18" s="97"/>
      <c r="T18" s="98">
        <f t="shared" si="7"/>
        <v>0</v>
      </c>
      <c r="U18" s="112">
        <f t="shared" si="20"/>
        <v>0</v>
      </c>
      <c r="V18" s="113" t="str">
        <f t="shared" si="0"/>
        <v xml:space="preserve"> </v>
      </c>
      <c r="W18" s="114" t="str">
        <f t="shared" si="1"/>
        <v xml:space="preserve">  </v>
      </c>
      <c r="X18" s="158" t="b">
        <f t="shared" si="2"/>
        <v>1</v>
      </c>
      <c r="Y18" s="158" t="b">
        <f t="shared" si="3"/>
        <v>1</v>
      </c>
      <c r="Z18" s="158" t="b">
        <f t="shared" si="8"/>
        <v>1</v>
      </c>
      <c r="AA18" s="158" t="b">
        <f t="shared" si="9"/>
        <v>1</v>
      </c>
      <c r="AB18" s="158" t="b">
        <f t="shared" si="10"/>
        <v>1</v>
      </c>
      <c r="AC18" s="158" t="b">
        <f t="shared" si="11"/>
        <v>1</v>
      </c>
      <c r="AD18" s="158" t="b">
        <f t="shared" si="12"/>
        <v>1</v>
      </c>
      <c r="AE18" s="65"/>
      <c r="AF18" s="65"/>
      <c r="AI18" s="65" t="b">
        <f t="shared" si="13"/>
        <v>1</v>
      </c>
      <c r="AJ18" s="65" t="b">
        <f t="shared" si="14"/>
        <v>1</v>
      </c>
      <c r="AK18" s="65" t="b">
        <f t="shared" si="15"/>
        <v>1</v>
      </c>
      <c r="AL18" s="65" t="b">
        <f t="shared" si="16"/>
        <v>1</v>
      </c>
      <c r="AM18" s="65" t="b">
        <f t="shared" si="17"/>
        <v>1</v>
      </c>
      <c r="AN18" s="65" t="b">
        <f t="shared" si="18"/>
        <v>1</v>
      </c>
      <c r="AO18" s="65"/>
      <c r="AP18" s="65"/>
      <c r="AQ18" s="65"/>
    </row>
    <row r="19" spans="1:43" s="7" customFormat="1" ht="22" customHeight="1" x14ac:dyDescent="0.25">
      <c r="A19" s="2"/>
      <c r="B19" s="25">
        <f t="shared" si="4"/>
        <v>7</v>
      </c>
      <c r="C19" s="173"/>
      <c r="D19" s="174"/>
      <c r="E19" s="21"/>
      <c r="F19" s="24">
        <f t="shared" si="5"/>
        <v>0</v>
      </c>
      <c r="G19" s="34"/>
      <c r="H19" s="170">
        <f t="shared" si="19"/>
        <v>0</v>
      </c>
      <c r="I19" s="171"/>
      <c r="J19" s="202"/>
      <c r="K19" s="203"/>
      <c r="L19" s="172"/>
      <c r="M19" s="172"/>
      <c r="N19" s="80">
        <f t="shared" si="6"/>
        <v>0</v>
      </c>
      <c r="O19" s="148" t="s">
        <v>87</v>
      </c>
      <c r="P19" s="152"/>
      <c r="Q19" s="96">
        <v>0</v>
      </c>
      <c r="R19" s="97"/>
      <c r="S19" s="97"/>
      <c r="T19" s="98">
        <f t="shared" si="7"/>
        <v>0</v>
      </c>
      <c r="U19" s="112">
        <f t="shared" si="20"/>
        <v>0</v>
      </c>
      <c r="V19" s="113" t="str">
        <f t="shared" si="0"/>
        <v xml:space="preserve"> </v>
      </c>
      <c r="W19" s="114" t="str">
        <f t="shared" si="1"/>
        <v xml:space="preserve">  </v>
      </c>
      <c r="X19" s="158" t="b">
        <f t="shared" si="2"/>
        <v>1</v>
      </c>
      <c r="Y19" s="158" t="b">
        <f t="shared" si="3"/>
        <v>1</v>
      </c>
      <c r="Z19" s="158" t="b">
        <f t="shared" si="8"/>
        <v>1</v>
      </c>
      <c r="AA19" s="158" t="b">
        <f t="shared" si="9"/>
        <v>1</v>
      </c>
      <c r="AB19" s="158" t="b">
        <f t="shared" si="10"/>
        <v>1</v>
      </c>
      <c r="AC19" s="158" t="b">
        <f t="shared" si="11"/>
        <v>1</v>
      </c>
      <c r="AD19" s="158" t="b">
        <f t="shared" si="12"/>
        <v>1</v>
      </c>
      <c r="AE19" s="65"/>
      <c r="AF19" s="65"/>
      <c r="AI19" s="65" t="b">
        <f t="shared" si="13"/>
        <v>1</v>
      </c>
      <c r="AJ19" s="65" t="b">
        <f t="shared" si="14"/>
        <v>1</v>
      </c>
      <c r="AK19" s="65" t="b">
        <f t="shared" si="15"/>
        <v>1</v>
      </c>
      <c r="AL19" s="65" t="b">
        <f t="shared" si="16"/>
        <v>1</v>
      </c>
      <c r="AM19" s="65" t="b">
        <f t="shared" si="17"/>
        <v>1</v>
      </c>
      <c r="AN19" s="65" t="b">
        <f t="shared" si="18"/>
        <v>1</v>
      </c>
      <c r="AO19" s="65"/>
      <c r="AP19" s="65"/>
      <c r="AQ19" s="65"/>
    </row>
    <row r="20" spans="1:43" s="7" customFormat="1" ht="22" customHeight="1" x14ac:dyDescent="0.25">
      <c r="A20" s="2"/>
      <c r="B20" s="25">
        <f t="shared" si="4"/>
        <v>8</v>
      </c>
      <c r="C20" s="173"/>
      <c r="D20" s="174"/>
      <c r="E20" s="21"/>
      <c r="F20" s="24">
        <f t="shared" si="5"/>
        <v>0</v>
      </c>
      <c r="G20" s="34"/>
      <c r="H20" s="170">
        <f t="shared" si="19"/>
        <v>0</v>
      </c>
      <c r="I20" s="171"/>
      <c r="J20" s="202"/>
      <c r="K20" s="203"/>
      <c r="L20" s="172"/>
      <c r="M20" s="172"/>
      <c r="N20" s="80">
        <f t="shared" si="6"/>
        <v>0</v>
      </c>
      <c r="O20" s="148" t="s">
        <v>87</v>
      </c>
      <c r="P20" s="152"/>
      <c r="Q20" s="96">
        <v>0</v>
      </c>
      <c r="R20" s="97"/>
      <c r="S20" s="97"/>
      <c r="T20" s="98">
        <f t="shared" si="7"/>
        <v>0</v>
      </c>
      <c r="U20" s="112">
        <f t="shared" si="20"/>
        <v>0</v>
      </c>
      <c r="V20" s="113" t="str">
        <f t="shared" si="0"/>
        <v xml:space="preserve"> </v>
      </c>
      <c r="W20" s="114" t="str">
        <f t="shared" si="1"/>
        <v xml:space="preserve">  </v>
      </c>
      <c r="X20" s="158" t="b">
        <f t="shared" si="2"/>
        <v>1</v>
      </c>
      <c r="Y20" s="158" t="b">
        <f t="shared" si="3"/>
        <v>1</v>
      </c>
      <c r="Z20" s="158" t="b">
        <f t="shared" si="8"/>
        <v>1</v>
      </c>
      <c r="AA20" s="158" t="b">
        <f t="shared" si="9"/>
        <v>1</v>
      </c>
      <c r="AB20" s="158" t="b">
        <f t="shared" si="10"/>
        <v>1</v>
      </c>
      <c r="AC20" s="158" t="b">
        <f t="shared" si="11"/>
        <v>1</v>
      </c>
      <c r="AD20" s="158" t="b">
        <f t="shared" si="12"/>
        <v>1</v>
      </c>
      <c r="AE20" s="65"/>
      <c r="AF20" s="65"/>
      <c r="AI20" s="65" t="b">
        <f t="shared" si="13"/>
        <v>1</v>
      </c>
      <c r="AJ20" s="65" t="b">
        <f t="shared" si="14"/>
        <v>1</v>
      </c>
      <c r="AK20" s="65" t="b">
        <f t="shared" si="15"/>
        <v>1</v>
      </c>
      <c r="AL20" s="65" t="b">
        <f t="shared" si="16"/>
        <v>1</v>
      </c>
      <c r="AM20" s="65" t="b">
        <f t="shared" si="17"/>
        <v>1</v>
      </c>
      <c r="AN20" s="65" t="b">
        <f t="shared" si="18"/>
        <v>1</v>
      </c>
      <c r="AO20" s="65"/>
      <c r="AP20" s="65"/>
      <c r="AQ20" s="65"/>
    </row>
    <row r="21" spans="1:43" s="7" customFormat="1" ht="22" customHeight="1" x14ac:dyDescent="0.25">
      <c r="A21" s="2"/>
      <c r="B21" s="25">
        <f t="shared" si="4"/>
        <v>9</v>
      </c>
      <c r="C21" s="173"/>
      <c r="D21" s="174"/>
      <c r="E21" s="21"/>
      <c r="F21" s="24">
        <f t="shared" si="5"/>
        <v>0</v>
      </c>
      <c r="G21" s="34"/>
      <c r="H21" s="170">
        <f t="shared" si="19"/>
        <v>0</v>
      </c>
      <c r="I21" s="171"/>
      <c r="J21" s="202"/>
      <c r="K21" s="203"/>
      <c r="L21" s="172"/>
      <c r="M21" s="172"/>
      <c r="N21" s="80">
        <f t="shared" si="6"/>
        <v>0</v>
      </c>
      <c r="O21" s="148" t="s">
        <v>87</v>
      </c>
      <c r="P21" s="152"/>
      <c r="Q21" s="96">
        <v>0</v>
      </c>
      <c r="R21" s="97"/>
      <c r="S21" s="97"/>
      <c r="T21" s="98">
        <f t="shared" si="7"/>
        <v>0</v>
      </c>
      <c r="U21" s="112">
        <f t="shared" si="20"/>
        <v>0</v>
      </c>
      <c r="V21" s="113" t="str">
        <f t="shared" si="0"/>
        <v xml:space="preserve"> </v>
      </c>
      <c r="W21" s="114" t="str">
        <f t="shared" si="1"/>
        <v xml:space="preserve">  </v>
      </c>
      <c r="X21" s="158" t="b">
        <f t="shared" si="2"/>
        <v>1</v>
      </c>
      <c r="Y21" s="158" t="b">
        <f t="shared" si="3"/>
        <v>1</v>
      </c>
      <c r="Z21" s="158" t="b">
        <f t="shared" si="8"/>
        <v>1</v>
      </c>
      <c r="AA21" s="158" t="b">
        <f t="shared" si="9"/>
        <v>1</v>
      </c>
      <c r="AB21" s="158" t="b">
        <f t="shared" si="10"/>
        <v>1</v>
      </c>
      <c r="AC21" s="158" t="b">
        <f t="shared" si="11"/>
        <v>1</v>
      </c>
      <c r="AD21" s="158" t="b">
        <f t="shared" si="12"/>
        <v>1</v>
      </c>
      <c r="AE21" s="65"/>
      <c r="AF21" s="65"/>
      <c r="AI21" s="65" t="b">
        <f t="shared" si="13"/>
        <v>1</v>
      </c>
      <c r="AJ21" s="65" t="b">
        <f t="shared" si="14"/>
        <v>1</v>
      </c>
      <c r="AK21" s="65" t="b">
        <f t="shared" si="15"/>
        <v>1</v>
      </c>
      <c r="AL21" s="65" t="b">
        <f t="shared" si="16"/>
        <v>1</v>
      </c>
      <c r="AM21" s="65" t="b">
        <f t="shared" si="17"/>
        <v>1</v>
      </c>
      <c r="AN21" s="65" t="b">
        <f t="shared" si="18"/>
        <v>1</v>
      </c>
      <c r="AO21" s="65"/>
      <c r="AP21" s="65"/>
      <c r="AQ21" s="65"/>
    </row>
    <row r="22" spans="1:43" s="7" customFormat="1" ht="22" customHeight="1" x14ac:dyDescent="0.25">
      <c r="A22" s="2"/>
      <c r="B22" s="25">
        <f t="shared" si="4"/>
        <v>10</v>
      </c>
      <c r="C22" s="173"/>
      <c r="D22" s="174"/>
      <c r="E22" s="21"/>
      <c r="F22" s="24">
        <f t="shared" si="5"/>
        <v>0</v>
      </c>
      <c r="G22" s="34"/>
      <c r="H22" s="170">
        <f t="shared" si="19"/>
        <v>0</v>
      </c>
      <c r="I22" s="171"/>
      <c r="J22" s="202"/>
      <c r="K22" s="203"/>
      <c r="L22" s="172"/>
      <c r="M22" s="172"/>
      <c r="N22" s="80">
        <f t="shared" si="6"/>
        <v>0</v>
      </c>
      <c r="O22" s="148" t="s">
        <v>87</v>
      </c>
      <c r="P22" s="152"/>
      <c r="Q22" s="96">
        <v>0</v>
      </c>
      <c r="R22" s="97"/>
      <c r="S22" s="97"/>
      <c r="T22" s="98">
        <f t="shared" si="7"/>
        <v>0</v>
      </c>
      <c r="U22" s="112">
        <f t="shared" si="20"/>
        <v>0</v>
      </c>
      <c r="V22" s="113" t="str">
        <f t="shared" si="0"/>
        <v xml:space="preserve"> </v>
      </c>
      <c r="W22" s="114" t="str">
        <f t="shared" si="1"/>
        <v xml:space="preserve">  </v>
      </c>
      <c r="X22" s="158" t="b">
        <f t="shared" si="2"/>
        <v>1</v>
      </c>
      <c r="Y22" s="158" t="b">
        <f t="shared" si="3"/>
        <v>1</v>
      </c>
      <c r="Z22" s="158" t="b">
        <f t="shared" si="8"/>
        <v>1</v>
      </c>
      <c r="AA22" s="158" t="b">
        <f t="shared" si="9"/>
        <v>1</v>
      </c>
      <c r="AB22" s="158" t="b">
        <f t="shared" si="10"/>
        <v>1</v>
      </c>
      <c r="AC22" s="158" t="b">
        <f t="shared" si="11"/>
        <v>1</v>
      </c>
      <c r="AD22" s="158" t="b">
        <f t="shared" si="12"/>
        <v>1</v>
      </c>
      <c r="AE22" s="65"/>
      <c r="AF22" s="65"/>
      <c r="AI22" s="65" t="b">
        <f t="shared" si="13"/>
        <v>1</v>
      </c>
      <c r="AJ22" s="65" t="b">
        <f t="shared" si="14"/>
        <v>1</v>
      </c>
      <c r="AK22" s="65" t="b">
        <f t="shared" si="15"/>
        <v>1</v>
      </c>
      <c r="AL22" s="65" t="b">
        <f t="shared" si="16"/>
        <v>1</v>
      </c>
      <c r="AM22" s="65" t="b">
        <f t="shared" si="17"/>
        <v>1</v>
      </c>
      <c r="AN22" s="65" t="b">
        <f t="shared" si="18"/>
        <v>1</v>
      </c>
      <c r="AO22" s="65"/>
      <c r="AP22" s="65"/>
      <c r="AQ22" s="65"/>
    </row>
    <row r="23" spans="1:43" s="7" customFormat="1" ht="22" customHeight="1" x14ac:dyDescent="0.25">
      <c r="A23" s="2"/>
      <c r="B23" s="25">
        <f t="shared" si="4"/>
        <v>11</v>
      </c>
      <c r="C23" s="173"/>
      <c r="D23" s="174"/>
      <c r="E23" s="21"/>
      <c r="F23" s="24">
        <f t="shared" si="5"/>
        <v>0</v>
      </c>
      <c r="G23" s="34"/>
      <c r="H23" s="170">
        <f t="shared" si="19"/>
        <v>0</v>
      </c>
      <c r="I23" s="171"/>
      <c r="J23" s="202"/>
      <c r="K23" s="203"/>
      <c r="L23" s="172"/>
      <c r="M23" s="172"/>
      <c r="N23" s="80">
        <f t="shared" si="6"/>
        <v>0</v>
      </c>
      <c r="O23" s="148" t="s">
        <v>87</v>
      </c>
      <c r="P23" s="152"/>
      <c r="Q23" s="96">
        <v>0</v>
      </c>
      <c r="R23" s="97"/>
      <c r="S23" s="97"/>
      <c r="T23" s="98">
        <f t="shared" si="7"/>
        <v>0</v>
      </c>
      <c r="U23" s="112">
        <f t="shared" si="20"/>
        <v>0</v>
      </c>
      <c r="V23" s="113" t="str">
        <f t="shared" si="0"/>
        <v xml:space="preserve"> </v>
      </c>
      <c r="W23" s="114" t="str">
        <f t="shared" si="1"/>
        <v xml:space="preserve">  </v>
      </c>
      <c r="X23" s="158" t="b">
        <f t="shared" si="2"/>
        <v>1</v>
      </c>
      <c r="Y23" s="158" t="b">
        <f t="shared" si="3"/>
        <v>1</v>
      </c>
      <c r="Z23" s="158" t="b">
        <f t="shared" si="8"/>
        <v>1</v>
      </c>
      <c r="AA23" s="158" t="b">
        <f t="shared" si="9"/>
        <v>1</v>
      </c>
      <c r="AB23" s="158" t="b">
        <f t="shared" si="10"/>
        <v>1</v>
      </c>
      <c r="AC23" s="158" t="b">
        <f t="shared" si="11"/>
        <v>1</v>
      </c>
      <c r="AD23" s="158" t="b">
        <f t="shared" si="12"/>
        <v>1</v>
      </c>
      <c r="AE23" s="65"/>
      <c r="AF23" s="65"/>
      <c r="AI23" s="65" t="b">
        <f t="shared" si="13"/>
        <v>1</v>
      </c>
      <c r="AJ23" s="65" t="b">
        <f t="shared" si="14"/>
        <v>1</v>
      </c>
      <c r="AK23" s="65" t="b">
        <f t="shared" si="15"/>
        <v>1</v>
      </c>
      <c r="AL23" s="65" t="b">
        <f t="shared" si="16"/>
        <v>1</v>
      </c>
      <c r="AM23" s="65" t="b">
        <f t="shared" si="17"/>
        <v>1</v>
      </c>
      <c r="AN23" s="65" t="b">
        <f t="shared" si="18"/>
        <v>1</v>
      </c>
      <c r="AO23" s="65"/>
      <c r="AP23" s="65"/>
      <c r="AQ23" s="65"/>
    </row>
    <row r="24" spans="1:43" s="7" customFormat="1" ht="22" customHeight="1" x14ac:dyDescent="0.25">
      <c r="A24" s="2"/>
      <c r="B24" s="25">
        <f t="shared" si="4"/>
        <v>12</v>
      </c>
      <c r="C24" s="173"/>
      <c r="D24" s="174"/>
      <c r="E24" s="21"/>
      <c r="F24" s="24">
        <f t="shared" si="5"/>
        <v>0</v>
      </c>
      <c r="G24" s="34"/>
      <c r="H24" s="170">
        <f t="shared" si="19"/>
        <v>0</v>
      </c>
      <c r="I24" s="171"/>
      <c r="J24" s="202"/>
      <c r="K24" s="203"/>
      <c r="L24" s="172"/>
      <c r="M24" s="172"/>
      <c r="N24" s="80">
        <f t="shared" si="6"/>
        <v>0</v>
      </c>
      <c r="O24" s="148" t="s">
        <v>87</v>
      </c>
      <c r="P24" s="152"/>
      <c r="Q24" s="96">
        <v>0</v>
      </c>
      <c r="R24" s="97"/>
      <c r="S24" s="97"/>
      <c r="T24" s="98">
        <f t="shared" si="7"/>
        <v>0</v>
      </c>
      <c r="U24" s="112">
        <f t="shared" si="20"/>
        <v>0</v>
      </c>
      <c r="V24" s="113" t="str">
        <f t="shared" si="0"/>
        <v xml:space="preserve"> </v>
      </c>
      <c r="W24" s="114" t="str">
        <f t="shared" si="1"/>
        <v xml:space="preserve">  </v>
      </c>
      <c r="X24" s="158" t="b">
        <f t="shared" si="2"/>
        <v>1</v>
      </c>
      <c r="Y24" s="158" t="b">
        <f t="shared" si="3"/>
        <v>1</v>
      </c>
      <c r="Z24" s="158" t="b">
        <f t="shared" si="8"/>
        <v>1</v>
      </c>
      <c r="AA24" s="158" t="b">
        <f t="shared" si="9"/>
        <v>1</v>
      </c>
      <c r="AB24" s="158" t="b">
        <f t="shared" si="10"/>
        <v>1</v>
      </c>
      <c r="AC24" s="158" t="b">
        <f t="shared" si="11"/>
        <v>1</v>
      </c>
      <c r="AD24" s="158" t="b">
        <f t="shared" si="12"/>
        <v>1</v>
      </c>
      <c r="AE24" s="65"/>
      <c r="AF24" s="65"/>
      <c r="AI24" s="65" t="b">
        <f t="shared" si="13"/>
        <v>1</v>
      </c>
      <c r="AJ24" s="65" t="b">
        <f t="shared" si="14"/>
        <v>1</v>
      </c>
      <c r="AK24" s="65" t="b">
        <f t="shared" si="15"/>
        <v>1</v>
      </c>
      <c r="AL24" s="65" t="b">
        <f t="shared" si="16"/>
        <v>1</v>
      </c>
      <c r="AM24" s="65" t="b">
        <f t="shared" si="17"/>
        <v>1</v>
      </c>
      <c r="AN24" s="65" t="b">
        <f t="shared" si="18"/>
        <v>1</v>
      </c>
      <c r="AO24" s="65"/>
      <c r="AP24" s="65"/>
      <c r="AQ24" s="65"/>
    </row>
    <row r="25" spans="1:43" s="7" customFormat="1" ht="22" customHeight="1" x14ac:dyDescent="0.25">
      <c r="A25" s="2"/>
      <c r="B25" s="25">
        <f t="shared" si="4"/>
        <v>13</v>
      </c>
      <c r="C25" s="173"/>
      <c r="D25" s="174"/>
      <c r="E25" s="21"/>
      <c r="F25" s="24">
        <f t="shared" si="5"/>
        <v>0</v>
      </c>
      <c r="G25" s="34"/>
      <c r="H25" s="170">
        <f t="shared" si="19"/>
        <v>0</v>
      </c>
      <c r="I25" s="171"/>
      <c r="J25" s="202"/>
      <c r="K25" s="203"/>
      <c r="L25" s="172"/>
      <c r="M25" s="172"/>
      <c r="N25" s="80">
        <f t="shared" si="6"/>
        <v>0</v>
      </c>
      <c r="O25" s="148" t="s">
        <v>87</v>
      </c>
      <c r="P25" s="152"/>
      <c r="Q25" s="96">
        <v>0</v>
      </c>
      <c r="R25" s="97"/>
      <c r="S25" s="97"/>
      <c r="T25" s="98">
        <f t="shared" si="7"/>
        <v>0</v>
      </c>
      <c r="U25" s="112">
        <f t="shared" si="20"/>
        <v>0</v>
      </c>
      <c r="V25" s="113" t="str">
        <f t="shared" ref="V25:V65" si="21">IFERROR((U25/S25)," ")</f>
        <v xml:space="preserve"> </v>
      </c>
      <c r="W25" s="114" t="str">
        <f>IFERROR((U25/T25)*1000, "  ")</f>
        <v xml:space="preserve">  </v>
      </c>
      <c r="X25" s="158" t="b">
        <f t="shared" si="2"/>
        <v>1</v>
      </c>
      <c r="Y25" s="158" t="b">
        <f t="shared" si="3"/>
        <v>1</v>
      </c>
      <c r="Z25" s="158" t="b">
        <f t="shared" si="8"/>
        <v>1</v>
      </c>
      <c r="AA25" s="158" t="b">
        <f t="shared" si="9"/>
        <v>1</v>
      </c>
      <c r="AB25" s="158" t="b">
        <f t="shared" si="10"/>
        <v>1</v>
      </c>
      <c r="AC25" s="158" t="b">
        <f t="shared" si="11"/>
        <v>1</v>
      </c>
      <c r="AD25" s="158" t="b">
        <f t="shared" si="12"/>
        <v>1</v>
      </c>
      <c r="AE25" s="65"/>
      <c r="AF25" s="65"/>
      <c r="AI25" s="65" t="b">
        <f t="shared" si="13"/>
        <v>1</v>
      </c>
      <c r="AJ25" s="65" t="b">
        <f t="shared" si="14"/>
        <v>1</v>
      </c>
      <c r="AK25" s="65" t="b">
        <f t="shared" si="15"/>
        <v>1</v>
      </c>
      <c r="AL25" s="65" t="b">
        <f t="shared" si="16"/>
        <v>1</v>
      </c>
      <c r="AM25" s="65" t="b">
        <f t="shared" si="17"/>
        <v>1</v>
      </c>
      <c r="AN25" s="65" t="b">
        <f t="shared" si="18"/>
        <v>1</v>
      </c>
      <c r="AO25" s="65"/>
      <c r="AP25" s="65"/>
      <c r="AQ25" s="65"/>
    </row>
    <row r="26" spans="1:43" s="7" customFormat="1" ht="22" customHeight="1" x14ac:dyDescent="0.25">
      <c r="A26" s="2"/>
      <c r="B26" s="25">
        <f t="shared" si="4"/>
        <v>14</v>
      </c>
      <c r="C26" s="173"/>
      <c r="D26" s="174"/>
      <c r="E26" s="21"/>
      <c r="F26" s="24">
        <f t="shared" si="5"/>
        <v>0</v>
      </c>
      <c r="G26" s="34"/>
      <c r="H26" s="170">
        <f t="shared" si="19"/>
        <v>0</v>
      </c>
      <c r="I26" s="171"/>
      <c r="J26" s="202"/>
      <c r="K26" s="203"/>
      <c r="L26" s="172"/>
      <c r="M26" s="172"/>
      <c r="N26" s="80">
        <f t="shared" si="6"/>
        <v>0</v>
      </c>
      <c r="O26" s="148" t="s">
        <v>87</v>
      </c>
      <c r="P26" s="152"/>
      <c r="Q26" s="96">
        <v>0</v>
      </c>
      <c r="R26" s="97"/>
      <c r="S26" s="97"/>
      <c r="T26" s="98">
        <f t="shared" si="7"/>
        <v>0</v>
      </c>
      <c r="U26" s="112">
        <f t="shared" si="20"/>
        <v>0</v>
      </c>
      <c r="V26" s="113" t="str">
        <f t="shared" si="21"/>
        <v xml:space="preserve"> </v>
      </c>
      <c r="W26" s="114" t="str">
        <f t="shared" ref="W26:W64" si="22">IFERROR((U26/T26)*1000, "  ")</f>
        <v xml:space="preserve">  </v>
      </c>
      <c r="X26" s="158" t="b">
        <f t="shared" si="2"/>
        <v>1</v>
      </c>
      <c r="Y26" s="158" t="b">
        <f t="shared" si="3"/>
        <v>1</v>
      </c>
      <c r="Z26" s="158" t="b">
        <f t="shared" si="8"/>
        <v>1</v>
      </c>
      <c r="AA26" s="158" t="b">
        <f t="shared" si="9"/>
        <v>1</v>
      </c>
      <c r="AB26" s="158" t="b">
        <f t="shared" si="10"/>
        <v>1</v>
      </c>
      <c r="AC26" s="158" t="b">
        <f t="shared" si="11"/>
        <v>1</v>
      </c>
      <c r="AD26" s="158" t="b">
        <f t="shared" si="12"/>
        <v>1</v>
      </c>
      <c r="AE26" s="65"/>
      <c r="AF26" s="65"/>
      <c r="AI26" s="65" t="b">
        <f t="shared" si="13"/>
        <v>1</v>
      </c>
      <c r="AJ26" s="65" t="b">
        <f t="shared" si="14"/>
        <v>1</v>
      </c>
      <c r="AK26" s="65" t="b">
        <f t="shared" si="15"/>
        <v>1</v>
      </c>
      <c r="AL26" s="65" t="b">
        <f t="shared" si="16"/>
        <v>1</v>
      </c>
      <c r="AM26" s="65" t="b">
        <f t="shared" si="17"/>
        <v>1</v>
      </c>
      <c r="AN26" s="65" t="b">
        <f t="shared" si="18"/>
        <v>1</v>
      </c>
      <c r="AO26" s="65"/>
      <c r="AP26" s="65"/>
      <c r="AQ26" s="65"/>
    </row>
    <row r="27" spans="1:43" s="7" customFormat="1" ht="22" customHeight="1" x14ac:dyDescent="0.25">
      <c r="A27" s="2"/>
      <c r="B27" s="25">
        <f t="shared" si="4"/>
        <v>15</v>
      </c>
      <c r="C27" s="173"/>
      <c r="D27" s="174"/>
      <c r="E27" s="21"/>
      <c r="F27" s="24">
        <f t="shared" si="5"/>
        <v>0</v>
      </c>
      <c r="G27" s="34"/>
      <c r="H27" s="170">
        <f t="shared" si="19"/>
        <v>0</v>
      </c>
      <c r="I27" s="171"/>
      <c r="J27" s="202"/>
      <c r="K27" s="203"/>
      <c r="L27" s="172"/>
      <c r="M27" s="172"/>
      <c r="N27" s="80">
        <f t="shared" si="6"/>
        <v>0</v>
      </c>
      <c r="O27" s="148" t="s">
        <v>87</v>
      </c>
      <c r="P27" s="152"/>
      <c r="Q27" s="96">
        <v>0</v>
      </c>
      <c r="R27" s="97"/>
      <c r="S27" s="97"/>
      <c r="T27" s="98">
        <f t="shared" si="7"/>
        <v>0</v>
      </c>
      <c r="U27" s="112">
        <f t="shared" si="20"/>
        <v>0</v>
      </c>
      <c r="V27" s="113" t="str">
        <f t="shared" si="21"/>
        <v xml:space="preserve"> </v>
      </c>
      <c r="W27" s="114" t="str">
        <f t="shared" si="22"/>
        <v xml:space="preserve">  </v>
      </c>
      <c r="X27" s="158" t="b">
        <f t="shared" si="2"/>
        <v>1</v>
      </c>
      <c r="Y27" s="158" t="b">
        <f t="shared" si="3"/>
        <v>1</v>
      </c>
      <c r="Z27" s="158" t="b">
        <f t="shared" si="8"/>
        <v>1</v>
      </c>
      <c r="AA27" s="158" t="b">
        <f t="shared" si="9"/>
        <v>1</v>
      </c>
      <c r="AB27" s="158" t="b">
        <f t="shared" si="10"/>
        <v>1</v>
      </c>
      <c r="AC27" s="158" t="b">
        <f t="shared" si="11"/>
        <v>1</v>
      </c>
      <c r="AD27" s="158" t="b">
        <f t="shared" si="12"/>
        <v>1</v>
      </c>
      <c r="AE27" s="65"/>
      <c r="AF27" s="65"/>
      <c r="AI27" s="65" t="b">
        <f t="shared" si="13"/>
        <v>1</v>
      </c>
      <c r="AJ27" s="65" t="b">
        <f t="shared" si="14"/>
        <v>1</v>
      </c>
      <c r="AK27" s="65" t="b">
        <f t="shared" si="15"/>
        <v>1</v>
      </c>
      <c r="AL27" s="65" t="b">
        <f t="shared" si="16"/>
        <v>1</v>
      </c>
      <c r="AM27" s="65" t="b">
        <f t="shared" si="17"/>
        <v>1</v>
      </c>
      <c r="AN27" s="65" t="b">
        <f t="shared" si="18"/>
        <v>1</v>
      </c>
      <c r="AO27" s="65"/>
      <c r="AP27" s="65"/>
      <c r="AQ27" s="65"/>
    </row>
    <row r="28" spans="1:43" s="7" customFormat="1" ht="22" customHeight="1" x14ac:dyDescent="0.25">
      <c r="A28" s="2"/>
      <c r="B28" s="25">
        <f t="shared" si="4"/>
        <v>16</v>
      </c>
      <c r="C28" s="173"/>
      <c r="D28" s="174"/>
      <c r="E28" s="21"/>
      <c r="F28" s="24">
        <f t="shared" si="5"/>
        <v>0</v>
      </c>
      <c r="G28" s="34"/>
      <c r="H28" s="170">
        <f t="shared" si="19"/>
        <v>0</v>
      </c>
      <c r="I28" s="171"/>
      <c r="J28" s="202"/>
      <c r="K28" s="203"/>
      <c r="L28" s="172"/>
      <c r="M28" s="172"/>
      <c r="N28" s="80">
        <f t="shared" si="6"/>
        <v>0</v>
      </c>
      <c r="O28" s="148" t="s">
        <v>87</v>
      </c>
      <c r="P28" s="152"/>
      <c r="Q28" s="96">
        <v>0</v>
      </c>
      <c r="R28" s="97"/>
      <c r="S28" s="97"/>
      <c r="T28" s="98">
        <f t="shared" si="7"/>
        <v>0</v>
      </c>
      <c r="U28" s="112">
        <f t="shared" si="20"/>
        <v>0</v>
      </c>
      <c r="V28" s="113" t="str">
        <f t="shared" si="21"/>
        <v xml:space="preserve"> </v>
      </c>
      <c r="W28" s="114" t="str">
        <f t="shared" si="22"/>
        <v xml:space="preserve">  </v>
      </c>
      <c r="X28" s="158" t="b">
        <f t="shared" si="2"/>
        <v>1</v>
      </c>
      <c r="Y28" s="158" t="b">
        <f t="shared" si="3"/>
        <v>1</v>
      </c>
      <c r="Z28" s="158" t="b">
        <f t="shared" si="8"/>
        <v>1</v>
      </c>
      <c r="AA28" s="158" t="b">
        <f t="shared" si="9"/>
        <v>1</v>
      </c>
      <c r="AB28" s="158" t="b">
        <f t="shared" si="10"/>
        <v>1</v>
      </c>
      <c r="AC28" s="158" t="b">
        <f t="shared" si="11"/>
        <v>1</v>
      </c>
      <c r="AD28" s="158" t="b">
        <f t="shared" si="12"/>
        <v>1</v>
      </c>
      <c r="AE28" s="65"/>
      <c r="AF28" s="65"/>
      <c r="AI28" s="65" t="b">
        <f t="shared" si="13"/>
        <v>1</v>
      </c>
      <c r="AJ28" s="65" t="b">
        <f t="shared" si="14"/>
        <v>1</v>
      </c>
      <c r="AK28" s="65" t="b">
        <f t="shared" si="15"/>
        <v>1</v>
      </c>
      <c r="AL28" s="65" t="b">
        <f t="shared" si="16"/>
        <v>1</v>
      </c>
      <c r="AM28" s="65" t="b">
        <f t="shared" si="17"/>
        <v>1</v>
      </c>
      <c r="AN28" s="65" t="b">
        <f t="shared" si="18"/>
        <v>1</v>
      </c>
      <c r="AO28" s="65"/>
      <c r="AP28" s="65"/>
      <c r="AQ28" s="65"/>
    </row>
    <row r="29" spans="1:43" s="7" customFormat="1" ht="22" customHeight="1" x14ac:dyDescent="0.25">
      <c r="A29" s="2"/>
      <c r="B29" s="25">
        <f t="shared" si="4"/>
        <v>17</v>
      </c>
      <c r="C29" s="173"/>
      <c r="D29" s="174"/>
      <c r="E29" s="21"/>
      <c r="F29" s="24">
        <f t="shared" si="5"/>
        <v>0</v>
      </c>
      <c r="G29" s="34"/>
      <c r="H29" s="170">
        <f t="shared" si="19"/>
        <v>0</v>
      </c>
      <c r="I29" s="171"/>
      <c r="J29" s="202"/>
      <c r="K29" s="203"/>
      <c r="L29" s="172"/>
      <c r="M29" s="172"/>
      <c r="N29" s="80">
        <f t="shared" si="6"/>
        <v>0</v>
      </c>
      <c r="O29" s="148" t="s">
        <v>87</v>
      </c>
      <c r="P29" s="152"/>
      <c r="Q29" s="96">
        <v>0</v>
      </c>
      <c r="R29" s="97"/>
      <c r="S29" s="97"/>
      <c r="T29" s="98">
        <f t="shared" si="7"/>
        <v>0</v>
      </c>
      <c r="U29" s="112">
        <f t="shared" si="20"/>
        <v>0</v>
      </c>
      <c r="V29" s="113" t="str">
        <f t="shared" si="21"/>
        <v xml:space="preserve"> </v>
      </c>
      <c r="W29" s="114" t="str">
        <f t="shared" si="22"/>
        <v xml:space="preserve">  </v>
      </c>
      <c r="X29" s="158" t="b">
        <f t="shared" si="2"/>
        <v>1</v>
      </c>
      <c r="Y29" s="158" t="b">
        <f t="shared" si="3"/>
        <v>1</v>
      </c>
      <c r="Z29" s="158" t="b">
        <f t="shared" si="8"/>
        <v>1</v>
      </c>
      <c r="AA29" s="158" t="b">
        <f t="shared" si="9"/>
        <v>1</v>
      </c>
      <c r="AB29" s="158" t="b">
        <f t="shared" si="10"/>
        <v>1</v>
      </c>
      <c r="AC29" s="158" t="b">
        <f t="shared" si="11"/>
        <v>1</v>
      </c>
      <c r="AD29" s="158" t="b">
        <f t="shared" si="12"/>
        <v>1</v>
      </c>
      <c r="AE29" s="65"/>
      <c r="AF29" s="65"/>
      <c r="AI29" s="65" t="b">
        <f t="shared" si="13"/>
        <v>1</v>
      </c>
      <c r="AJ29" s="65" t="b">
        <f t="shared" si="14"/>
        <v>1</v>
      </c>
      <c r="AK29" s="65" t="b">
        <f t="shared" si="15"/>
        <v>1</v>
      </c>
      <c r="AL29" s="65" t="b">
        <f t="shared" si="16"/>
        <v>1</v>
      </c>
      <c r="AM29" s="65" t="b">
        <f t="shared" si="17"/>
        <v>1</v>
      </c>
      <c r="AN29" s="65" t="b">
        <f t="shared" si="18"/>
        <v>1</v>
      </c>
      <c r="AO29" s="65"/>
      <c r="AP29" s="65"/>
      <c r="AQ29" s="65"/>
    </row>
    <row r="30" spans="1:43" s="7" customFormat="1" ht="22" customHeight="1" x14ac:dyDescent="0.25">
      <c r="A30" s="2"/>
      <c r="B30" s="25">
        <f t="shared" si="4"/>
        <v>18</v>
      </c>
      <c r="C30" s="173"/>
      <c r="D30" s="174"/>
      <c r="E30" s="21"/>
      <c r="F30" s="24">
        <f t="shared" si="5"/>
        <v>0</v>
      </c>
      <c r="G30" s="34"/>
      <c r="H30" s="170">
        <f t="shared" si="19"/>
        <v>0</v>
      </c>
      <c r="I30" s="171"/>
      <c r="J30" s="202"/>
      <c r="K30" s="203"/>
      <c r="L30" s="172"/>
      <c r="M30" s="172"/>
      <c r="N30" s="80">
        <f t="shared" si="6"/>
        <v>0</v>
      </c>
      <c r="O30" s="148" t="s">
        <v>87</v>
      </c>
      <c r="P30" s="152"/>
      <c r="Q30" s="96">
        <v>0</v>
      </c>
      <c r="R30" s="97"/>
      <c r="S30" s="97"/>
      <c r="T30" s="98">
        <f t="shared" si="7"/>
        <v>0</v>
      </c>
      <c r="U30" s="112">
        <f t="shared" si="20"/>
        <v>0</v>
      </c>
      <c r="V30" s="113" t="str">
        <f t="shared" si="21"/>
        <v xml:space="preserve"> </v>
      </c>
      <c r="W30" s="114" t="str">
        <f t="shared" si="22"/>
        <v xml:space="preserve">  </v>
      </c>
      <c r="X30" s="158" t="b">
        <f t="shared" si="2"/>
        <v>1</v>
      </c>
      <c r="Y30" s="158" t="b">
        <f t="shared" si="3"/>
        <v>1</v>
      </c>
      <c r="Z30" s="158" t="b">
        <f t="shared" si="8"/>
        <v>1</v>
      </c>
      <c r="AA30" s="158" t="b">
        <f t="shared" si="9"/>
        <v>1</v>
      </c>
      <c r="AB30" s="158" t="b">
        <f t="shared" si="10"/>
        <v>1</v>
      </c>
      <c r="AC30" s="158" t="b">
        <f t="shared" si="11"/>
        <v>1</v>
      </c>
      <c r="AD30" s="158" t="b">
        <f t="shared" si="12"/>
        <v>1</v>
      </c>
      <c r="AE30" s="65"/>
      <c r="AF30" s="65"/>
      <c r="AI30" s="65" t="b">
        <f t="shared" si="13"/>
        <v>1</v>
      </c>
      <c r="AJ30" s="65" t="b">
        <f t="shared" si="14"/>
        <v>1</v>
      </c>
      <c r="AK30" s="65" t="b">
        <f t="shared" si="15"/>
        <v>1</v>
      </c>
      <c r="AL30" s="65" t="b">
        <f t="shared" si="16"/>
        <v>1</v>
      </c>
      <c r="AM30" s="65" t="b">
        <f t="shared" si="17"/>
        <v>1</v>
      </c>
      <c r="AN30" s="65" t="b">
        <f t="shared" si="18"/>
        <v>1</v>
      </c>
      <c r="AO30" s="65"/>
      <c r="AP30" s="65"/>
      <c r="AQ30" s="65"/>
    </row>
    <row r="31" spans="1:43" s="7" customFormat="1" ht="22" customHeight="1" x14ac:dyDescent="0.25">
      <c r="A31" s="2"/>
      <c r="B31" s="25">
        <f t="shared" si="4"/>
        <v>19</v>
      </c>
      <c r="C31" s="173"/>
      <c r="D31" s="174"/>
      <c r="E31" s="21"/>
      <c r="F31" s="24">
        <f t="shared" si="5"/>
        <v>0</v>
      </c>
      <c r="G31" s="34"/>
      <c r="H31" s="170">
        <f t="shared" si="19"/>
        <v>0</v>
      </c>
      <c r="I31" s="171"/>
      <c r="J31" s="202"/>
      <c r="K31" s="203"/>
      <c r="L31" s="172"/>
      <c r="M31" s="172"/>
      <c r="N31" s="80">
        <f t="shared" si="6"/>
        <v>0</v>
      </c>
      <c r="O31" s="148" t="s">
        <v>87</v>
      </c>
      <c r="P31" s="152"/>
      <c r="Q31" s="96">
        <v>0</v>
      </c>
      <c r="R31" s="97"/>
      <c r="S31" s="97"/>
      <c r="T31" s="98">
        <f t="shared" si="7"/>
        <v>0</v>
      </c>
      <c r="U31" s="112">
        <f t="shared" si="20"/>
        <v>0</v>
      </c>
      <c r="V31" s="113" t="str">
        <f t="shared" si="21"/>
        <v xml:space="preserve"> </v>
      </c>
      <c r="W31" s="114" t="str">
        <f t="shared" si="22"/>
        <v xml:space="preserve">  </v>
      </c>
      <c r="X31" s="158" t="b">
        <f t="shared" si="2"/>
        <v>1</v>
      </c>
      <c r="Y31" s="158" t="b">
        <f t="shared" si="3"/>
        <v>1</v>
      </c>
      <c r="Z31" s="158" t="b">
        <f t="shared" si="8"/>
        <v>1</v>
      </c>
      <c r="AA31" s="158" t="b">
        <f t="shared" si="9"/>
        <v>1</v>
      </c>
      <c r="AB31" s="158" t="b">
        <f t="shared" si="10"/>
        <v>1</v>
      </c>
      <c r="AC31" s="158" t="b">
        <f t="shared" si="11"/>
        <v>1</v>
      </c>
      <c r="AD31" s="158" t="b">
        <f t="shared" si="12"/>
        <v>1</v>
      </c>
      <c r="AE31" s="65"/>
      <c r="AF31" s="65"/>
      <c r="AI31" s="65" t="b">
        <f t="shared" si="13"/>
        <v>1</v>
      </c>
      <c r="AJ31" s="65" t="b">
        <f t="shared" si="14"/>
        <v>1</v>
      </c>
      <c r="AK31" s="65" t="b">
        <f t="shared" si="15"/>
        <v>1</v>
      </c>
      <c r="AL31" s="65" t="b">
        <f t="shared" si="16"/>
        <v>1</v>
      </c>
      <c r="AM31" s="65" t="b">
        <f t="shared" si="17"/>
        <v>1</v>
      </c>
      <c r="AN31" s="65" t="b">
        <f t="shared" si="18"/>
        <v>1</v>
      </c>
      <c r="AO31" s="65"/>
      <c r="AP31" s="65"/>
      <c r="AQ31" s="65"/>
    </row>
    <row r="32" spans="1:43" s="7" customFormat="1" ht="22" customHeight="1" x14ac:dyDescent="0.25">
      <c r="A32" s="2"/>
      <c r="B32" s="25">
        <f t="shared" si="4"/>
        <v>20</v>
      </c>
      <c r="C32" s="173"/>
      <c r="D32" s="174"/>
      <c r="E32" s="21"/>
      <c r="F32" s="24">
        <f t="shared" si="5"/>
        <v>0</v>
      </c>
      <c r="G32" s="34"/>
      <c r="H32" s="170">
        <f t="shared" si="19"/>
        <v>0</v>
      </c>
      <c r="I32" s="171"/>
      <c r="J32" s="202"/>
      <c r="K32" s="203"/>
      <c r="L32" s="172"/>
      <c r="M32" s="172"/>
      <c r="N32" s="80">
        <f t="shared" si="6"/>
        <v>0</v>
      </c>
      <c r="O32" s="148" t="s">
        <v>87</v>
      </c>
      <c r="P32" s="152"/>
      <c r="Q32" s="96">
        <v>0</v>
      </c>
      <c r="R32" s="97"/>
      <c r="S32" s="97"/>
      <c r="T32" s="98">
        <f t="shared" si="7"/>
        <v>0</v>
      </c>
      <c r="U32" s="112">
        <f t="shared" si="20"/>
        <v>0</v>
      </c>
      <c r="V32" s="113" t="str">
        <f t="shared" si="21"/>
        <v xml:space="preserve"> </v>
      </c>
      <c r="W32" s="114" t="str">
        <f t="shared" si="22"/>
        <v xml:space="preserve">  </v>
      </c>
      <c r="X32" s="158" t="b">
        <f t="shared" si="2"/>
        <v>1</v>
      </c>
      <c r="Y32" s="158" t="b">
        <f t="shared" si="3"/>
        <v>1</v>
      </c>
      <c r="Z32" s="158" t="b">
        <f t="shared" si="8"/>
        <v>1</v>
      </c>
      <c r="AA32" s="158" t="b">
        <f t="shared" si="9"/>
        <v>1</v>
      </c>
      <c r="AB32" s="158" t="b">
        <f t="shared" si="10"/>
        <v>1</v>
      </c>
      <c r="AC32" s="158" t="b">
        <f t="shared" si="11"/>
        <v>1</v>
      </c>
      <c r="AD32" s="158" t="b">
        <f t="shared" si="12"/>
        <v>1</v>
      </c>
      <c r="AE32" s="65"/>
      <c r="AF32" s="65"/>
      <c r="AI32" s="65" t="b">
        <f t="shared" si="13"/>
        <v>1</v>
      </c>
      <c r="AJ32" s="65" t="b">
        <f t="shared" si="14"/>
        <v>1</v>
      </c>
      <c r="AK32" s="65" t="b">
        <f t="shared" si="15"/>
        <v>1</v>
      </c>
      <c r="AL32" s="65" t="b">
        <f t="shared" si="16"/>
        <v>1</v>
      </c>
      <c r="AM32" s="65" t="b">
        <f t="shared" si="17"/>
        <v>1</v>
      </c>
      <c r="AN32" s="65" t="b">
        <f t="shared" si="18"/>
        <v>1</v>
      </c>
      <c r="AO32" s="65"/>
      <c r="AP32" s="65"/>
      <c r="AQ32" s="65"/>
    </row>
    <row r="33" spans="1:43" s="7" customFormat="1" ht="22" customHeight="1" x14ac:dyDescent="0.25">
      <c r="A33" s="2"/>
      <c r="B33" s="25">
        <f t="shared" si="4"/>
        <v>21</v>
      </c>
      <c r="C33" s="173"/>
      <c r="D33" s="174"/>
      <c r="E33" s="21"/>
      <c r="F33" s="24">
        <f t="shared" si="5"/>
        <v>0</v>
      </c>
      <c r="G33" s="34"/>
      <c r="H33" s="170">
        <f t="shared" si="19"/>
        <v>0</v>
      </c>
      <c r="I33" s="171"/>
      <c r="J33" s="202"/>
      <c r="K33" s="203"/>
      <c r="L33" s="172"/>
      <c r="M33" s="172"/>
      <c r="N33" s="80">
        <f t="shared" si="6"/>
        <v>0</v>
      </c>
      <c r="O33" s="148" t="s">
        <v>87</v>
      </c>
      <c r="P33" s="152"/>
      <c r="Q33" s="96">
        <v>0</v>
      </c>
      <c r="R33" s="97"/>
      <c r="S33" s="97"/>
      <c r="T33" s="98">
        <f t="shared" si="7"/>
        <v>0</v>
      </c>
      <c r="U33" s="112">
        <f t="shared" si="20"/>
        <v>0</v>
      </c>
      <c r="V33" s="113" t="str">
        <f t="shared" si="21"/>
        <v xml:space="preserve"> </v>
      </c>
      <c r="W33" s="114" t="str">
        <f t="shared" si="22"/>
        <v xml:space="preserve">  </v>
      </c>
      <c r="X33" s="158" t="b">
        <f t="shared" si="2"/>
        <v>1</v>
      </c>
      <c r="Y33" s="158" t="b">
        <f t="shared" si="3"/>
        <v>1</v>
      </c>
      <c r="Z33" s="158" t="b">
        <f t="shared" si="8"/>
        <v>1</v>
      </c>
      <c r="AA33" s="158" t="b">
        <f t="shared" si="9"/>
        <v>1</v>
      </c>
      <c r="AB33" s="158" t="b">
        <f t="shared" si="10"/>
        <v>1</v>
      </c>
      <c r="AC33" s="158" t="b">
        <f t="shared" si="11"/>
        <v>1</v>
      </c>
      <c r="AD33" s="158" t="b">
        <f t="shared" si="12"/>
        <v>1</v>
      </c>
      <c r="AE33" s="65"/>
      <c r="AF33" s="65"/>
      <c r="AI33" s="65" t="b">
        <f t="shared" si="13"/>
        <v>1</v>
      </c>
      <c r="AJ33" s="65" t="b">
        <f t="shared" si="14"/>
        <v>1</v>
      </c>
      <c r="AK33" s="65" t="b">
        <f t="shared" si="15"/>
        <v>1</v>
      </c>
      <c r="AL33" s="65" t="b">
        <f t="shared" si="16"/>
        <v>1</v>
      </c>
      <c r="AM33" s="65" t="b">
        <f t="shared" si="17"/>
        <v>1</v>
      </c>
      <c r="AN33" s="65" t="b">
        <f t="shared" si="18"/>
        <v>1</v>
      </c>
      <c r="AO33" s="65"/>
      <c r="AP33" s="65"/>
      <c r="AQ33" s="65"/>
    </row>
    <row r="34" spans="1:43" s="7" customFormat="1" ht="22" customHeight="1" x14ac:dyDescent="0.25">
      <c r="A34" s="2"/>
      <c r="B34" s="25">
        <f t="shared" si="4"/>
        <v>22</v>
      </c>
      <c r="C34" s="173"/>
      <c r="D34" s="174"/>
      <c r="E34" s="21"/>
      <c r="F34" s="24">
        <f t="shared" si="5"/>
        <v>0</v>
      </c>
      <c r="G34" s="34"/>
      <c r="H34" s="170">
        <f t="shared" si="19"/>
        <v>0</v>
      </c>
      <c r="I34" s="171"/>
      <c r="J34" s="202"/>
      <c r="K34" s="203"/>
      <c r="L34" s="172"/>
      <c r="M34" s="172"/>
      <c r="N34" s="80">
        <f t="shared" si="6"/>
        <v>0</v>
      </c>
      <c r="O34" s="148" t="s">
        <v>87</v>
      </c>
      <c r="P34" s="152"/>
      <c r="Q34" s="96">
        <v>0</v>
      </c>
      <c r="R34" s="97"/>
      <c r="S34" s="97"/>
      <c r="T34" s="98">
        <f t="shared" si="7"/>
        <v>0</v>
      </c>
      <c r="U34" s="112">
        <f t="shared" si="20"/>
        <v>0</v>
      </c>
      <c r="V34" s="113" t="str">
        <f>IFERROR((U34/S34)," ")</f>
        <v xml:space="preserve"> </v>
      </c>
      <c r="W34" s="114" t="str">
        <f t="shared" si="22"/>
        <v xml:space="preserve">  </v>
      </c>
      <c r="X34" s="158" t="b">
        <f t="shared" si="2"/>
        <v>1</v>
      </c>
      <c r="Y34" s="158" t="b">
        <f t="shared" si="3"/>
        <v>1</v>
      </c>
      <c r="Z34" s="158" t="b">
        <f t="shared" si="8"/>
        <v>1</v>
      </c>
      <c r="AA34" s="158" t="b">
        <f t="shared" si="9"/>
        <v>1</v>
      </c>
      <c r="AB34" s="158" t="b">
        <f t="shared" si="10"/>
        <v>1</v>
      </c>
      <c r="AC34" s="158" t="b">
        <f t="shared" si="11"/>
        <v>1</v>
      </c>
      <c r="AD34" s="158" t="b">
        <f t="shared" si="12"/>
        <v>1</v>
      </c>
      <c r="AE34" s="65"/>
      <c r="AF34" s="65"/>
      <c r="AI34" s="65" t="b">
        <f t="shared" si="13"/>
        <v>1</v>
      </c>
      <c r="AJ34" s="65" t="b">
        <f t="shared" si="14"/>
        <v>1</v>
      </c>
      <c r="AK34" s="65" t="b">
        <f t="shared" si="15"/>
        <v>1</v>
      </c>
      <c r="AL34" s="65" t="b">
        <f t="shared" si="16"/>
        <v>1</v>
      </c>
      <c r="AM34" s="65" t="b">
        <f t="shared" si="17"/>
        <v>1</v>
      </c>
      <c r="AN34" s="65" t="b">
        <f t="shared" si="18"/>
        <v>1</v>
      </c>
      <c r="AO34" s="65"/>
      <c r="AP34" s="65"/>
      <c r="AQ34" s="65"/>
    </row>
    <row r="35" spans="1:43" s="7" customFormat="1" ht="22" customHeight="1" x14ac:dyDescent="0.25">
      <c r="A35" s="2"/>
      <c r="B35" s="25">
        <f t="shared" si="4"/>
        <v>23</v>
      </c>
      <c r="C35" s="173"/>
      <c r="D35" s="174"/>
      <c r="E35" s="21"/>
      <c r="F35" s="24">
        <f t="shared" si="5"/>
        <v>0</v>
      </c>
      <c r="G35" s="34"/>
      <c r="H35" s="170">
        <f t="shared" ref="H35:H36" si="23">L34</f>
        <v>0</v>
      </c>
      <c r="I35" s="171"/>
      <c r="J35" s="202"/>
      <c r="K35" s="203"/>
      <c r="L35" s="172"/>
      <c r="M35" s="172"/>
      <c r="N35" s="80">
        <f t="shared" si="6"/>
        <v>0</v>
      </c>
      <c r="O35" s="148" t="s">
        <v>87</v>
      </c>
      <c r="P35" s="152"/>
      <c r="Q35" s="96">
        <v>0</v>
      </c>
      <c r="R35" s="97"/>
      <c r="S35" s="97"/>
      <c r="T35" s="98">
        <f t="shared" si="7"/>
        <v>0</v>
      </c>
      <c r="U35" s="112">
        <f t="shared" si="20"/>
        <v>0</v>
      </c>
      <c r="V35" s="113" t="str">
        <f t="shared" si="21"/>
        <v xml:space="preserve"> </v>
      </c>
      <c r="W35" s="114" t="str">
        <f t="shared" si="22"/>
        <v xml:space="preserve">  </v>
      </c>
      <c r="X35" s="158" t="b">
        <f t="shared" si="2"/>
        <v>1</v>
      </c>
      <c r="Y35" s="158" t="b">
        <f t="shared" si="3"/>
        <v>1</v>
      </c>
      <c r="Z35" s="158" t="b">
        <f t="shared" si="8"/>
        <v>1</v>
      </c>
      <c r="AA35" s="158" t="b">
        <f t="shared" si="9"/>
        <v>1</v>
      </c>
      <c r="AB35" s="158" t="b">
        <f t="shared" si="10"/>
        <v>1</v>
      </c>
      <c r="AC35" s="158" t="b">
        <f t="shared" si="11"/>
        <v>1</v>
      </c>
      <c r="AD35" s="158" t="b">
        <f t="shared" si="12"/>
        <v>1</v>
      </c>
      <c r="AE35" s="65"/>
      <c r="AF35" s="65"/>
      <c r="AI35" s="65" t="b">
        <f>_xlfn.ISFORMULA(H35)</f>
        <v>1</v>
      </c>
      <c r="AJ35" s="65" t="b">
        <f t="shared" si="14"/>
        <v>1</v>
      </c>
      <c r="AK35" s="65" t="b">
        <f t="shared" si="15"/>
        <v>1</v>
      </c>
      <c r="AL35" s="65" t="b">
        <f t="shared" si="16"/>
        <v>1</v>
      </c>
      <c r="AM35" s="65" t="b">
        <f t="shared" si="17"/>
        <v>1</v>
      </c>
      <c r="AN35" s="65" t="b">
        <f t="shared" si="18"/>
        <v>1</v>
      </c>
      <c r="AO35" s="65"/>
      <c r="AP35" s="65"/>
      <c r="AQ35" s="65"/>
    </row>
    <row r="36" spans="1:43" s="7" customFormat="1" ht="22" customHeight="1" x14ac:dyDescent="0.25">
      <c r="A36" s="2"/>
      <c r="B36" s="25">
        <f t="shared" si="4"/>
        <v>24</v>
      </c>
      <c r="C36" s="173"/>
      <c r="D36" s="174"/>
      <c r="E36" s="21"/>
      <c r="F36" s="24">
        <f t="shared" si="5"/>
        <v>0</v>
      </c>
      <c r="G36" s="34"/>
      <c r="H36" s="170">
        <f t="shared" si="23"/>
        <v>0</v>
      </c>
      <c r="I36" s="171"/>
      <c r="J36" s="202"/>
      <c r="K36" s="203"/>
      <c r="L36" s="172"/>
      <c r="M36" s="172"/>
      <c r="N36" s="80">
        <f t="shared" si="6"/>
        <v>0</v>
      </c>
      <c r="O36" s="148" t="s">
        <v>87</v>
      </c>
      <c r="P36" s="152"/>
      <c r="Q36" s="96">
        <v>0</v>
      </c>
      <c r="R36" s="97"/>
      <c r="S36" s="97"/>
      <c r="T36" s="98">
        <f t="shared" si="7"/>
        <v>0</v>
      </c>
      <c r="U36" s="112">
        <f t="shared" si="20"/>
        <v>0</v>
      </c>
      <c r="V36" s="113" t="str">
        <f t="shared" si="21"/>
        <v xml:space="preserve"> </v>
      </c>
      <c r="W36" s="114" t="str">
        <f t="shared" si="22"/>
        <v xml:space="preserve">  </v>
      </c>
      <c r="X36" s="158" t="b">
        <f t="shared" si="2"/>
        <v>1</v>
      </c>
      <c r="Y36" s="158" t="b">
        <f t="shared" si="3"/>
        <v>1</v>
      </c>
      <c r="Z36" s="158" t="b">
        <f t="shared" si="8"/>
        <v>1</v>
      </c>
      <c r="AA36" s="158" t="b">
        <f t="shared" si="9"/>
        <v>1</v>
      </c>
      <c r="AB36" s="158" t="b">
        <f t="shared" si="10"/>
        <v>1</v>
      </c>
      <c r="AC36" s="158" t="b">
        <f t="shared" si="11"/>
        <v>1</v>
      </c>
      <c r="AD36" s="158" t="b">
        <f t="shared" si="12"/>
        <v>1</v>
      </c>
      <c r="AE36" s="65"/>
      <c r="AF36" s="65"/>
      <c r="AI36" s="65" t="b">
        <f t="shared" si="13"/>
        <v>1</v>
      </c>
      <c r="AJ36" s="65" t="b">
        <f t="shared" si="14"/>
        <v>1</v>
      </c>
      <c r="AK36" s="65" t="b">
        <f t="shared" si="15"/>
        <v>1</v>
      </c>
      <c r="AL36" s="65" t="b">
        <f t="shared" si="16"/>
        <v>1</v>
      </c>
      <c r="AM36" s="65" t="b">
        <f t="shared" si="17"/>
        <v>1</v>
      </c>
      <c r="AN36" s="65" t="b">
        <f t="shared" si="18"/>
        <v>1</v>
      </c>
      <c r="AO36" s="65"/>
      <c r="AP36" s="65"/>
      <c r="AQ36" s="65"/>
    </row>
    <row r="37" spans="1:43" s="7" customFormat="1" ht="22" customHeight="1" x14ac:dyDescent="0.25">
      <c r="A37" s="2"/>
      <c r="B37" s="25">
        <f t="shared" si="4"/>
        <v>25</v>
      </c>
      <c r="C37" s="173"/>
      <c r="D37" s="174"/>
      <c r="E37" s="21"/>
      <c r="F37" s="24">
        <f t="shared" si="5"/>
        <v>0</v>
      </c>
      <c r="G37" s="34"/>
      <c r="H37" s="170">
        <f t="shared" ref="H37:H39" si="24">L36</f>
        <v>0</v>
      </c>
      <c r="I37" s="171"/>
      <c r="J37" s="132"/>
      <c r="K37" s="133"/>
      <c r="L37" s="172"/>
      <c r="M37" s="172"/>
      <c r="N37" s="80">
        <f t="shared" si="6"/>
        <v>0</v>
      </c>
      <c r="O37" s="148" t="s">
        <v>87</v>
      </c>
      <c r="P37" s="152"/>
      <c r="Q37" s="96">
        <v>0</v>
      </c>
      <c r="R37" s="97"/>
      <c r="S37" s="97"/>
      <c r="T37" s="98">
        <f t="shared" si="7"/>
        <v>0</v>
      </c>
      <c r="U37" s="112">
        <f t="shared" si="20"/>
        <v>0</v>
      </c>
      <c r="V37" s="113" t="str">
        <f t="shared" si="21"/>
        <v xml:space="preserve"> </v>
      </c>
      <c r="W37" s="114" t="str">
        <f t="shared" si="22"/>
        <v xml:space="preserve">  </v>
      </c>
      <c r="X37" s="158" t="b">
        <f t="shared" ref="X37:X62" si="25">_xlfn.ISFORMULA(F37)</f>
        <v>1</v>
      </c>
      <c r="Y37" s="158" t="b">
        <f t="shared" ref="Y37:Y62" si="26">_xlfn.ISFORMULA(H37)</f>
        <v>1</v>
      </c>
      <c r="Z37" s="158" t="b">
        <f t="shared" ref="Z37:Z62" si="27">_xlfn.ISFORMULA(N37)</f>
        <v>1</v>
      </c>
      <c r="AA37" s="158" t="b">
        <f t="shared" ref="AA37:AA62" si="28">_xlfn.ISFORMULA(T37)</f>
        <v>1</v>
      </c>
      <c r="AB37" s="158" t="b">
        <f t="shared" ref="AB37:AB62" si="29">_xlfn.ISFORMULA(U37)</f>
        <v>1</v>
      </c>
      <c r="AC37" s="158" t="b">
        <f t="shared" ref="AC37:AC62" si="30">_xlfn.ISFORMULA(V37)</f>
        <v>1</v>
      </c>
      <c r="AD37" s="158" t="b">
        <f t="shared" ref="AD37:AD62" si="31">_xlfn.ISFORMULA(W37)</f>
        <v>1</v>
      </c>
      <c r="AE37" s="65"/>
      <c r="AF37" s="65"/>
      <c r="AI37" s="65"/>
      <c r="AJ37" s="65"/>
      <c r="AK37" s="65"/>
      <c r="AL37" s="65"/>
      <c r="AM37" s="65"/>
      <c r="AN37" s="65"/>
      <c r="AO37" s="65"/>
      <c r="AP37" s="65"/>
      <c r="AQ37" s="65"/>
    </row>
    <row r="38" spans="1:43" s="7" customFormat="1" ht="22" customHeight="1" x14ac:dyDescent="0.25">
      <c r="A38" s="2"/>
      <c r="B38" s="25">
        <f t="shared" si="4"/>
        <v>26</v>
      </c>
      <c r="C38" s="173"/>
      <c r="D38" s="174"/>
      <c r="E38" s="21"/>
      <c r="F38" s="24">
        <f t="shared" si="5"/>
        <v>0</v>
      </c>
      <c r="G38" s="34"/>
      <c r="H38" s="170">
        <f t="shared" si="24"/>
        <v>0</v>
      </c>
      <c r="I38" s="171"/>
      <c r="J38" s="132"/>
      <c r="K38" s="133"/>
      <c r="L38" s="172"/>
      <c r="M38" s="172"/>
      <c r="N38" s="80">
        <f t="shared" si="6"/>
        <v>0</v>
      </c>
      <c r="O38" s="148" t="s">
        <v>87</v>
      </c>
      <c r="P38" s="152"/>
      <c r="Q38" s="96">
        <v>0</v>
      </c>
      <c r="R38" s="97"/>
      <c r="S38" s="97"/>
      <c r="T38" s="98">
        <f t="shared" si="7"/>
        <v>0</v>
      </c>
      <c r="U38" s="112">
        <f t="shared" si="20"/>
        <v>0</v>
      </c>
      <c r="V38" s="113" t="str">
        <f t="shared" si="21"/>
        <v xml:space="preserve"> </v>
      </c>
      <c r="W38" s="114" t="str">
        <f t="shared" si="22"/>
        <v xml:space="preserve">  </v>
      </c>
      <c r="X38" s="158" t="b">
        <f t="shared" si="25"/>
        <v>1</v>
      </c>
      <c r="Y38" s="158" t="b">
        <f t="shared" si="26"/>
        <v>1</v>
      </c>
      <c r="Z38" s="158" t="b">
        <f t="shared" si="27"/>
        <v>1</v>
      </c>
      <c r="AA38" s="158" t="b">
        <f t="shared" si="28"/>
        <v>1</v>
      </c>
      <c r="AB38" s="158" t="b">
        <f t="shared" si="29"/>
        <v>1</v>
      </c>
      <c r="AC38" s="158" t="b">
        <f t="shared" si="30"/>
        <v>1</v>
      </c>
      <c r="AD38" s="158" t="b">
        <f t="shared" si="31"/>
        <v>1</v>
      </c>
      <c r="AE38" s="65"/>
      <c r="AF38" s="65"/>
      <c r="AI38" s="65"/>
      <c r="AJ38" s="65"/>
      <c r="AK38" s="65"/>
      <c r="AL38" s="65"/>
      <c r="AM38" s="65"/>
      <c r="AN38" s="65"/>
      <c r="AO38" s="65"/>
      <c r="AP38" s="65"/>
      <c r="AQ38" s="65"/>
    </row>
    <row r="39" spans="1:43" s="7" customFormat="1" ht="22" customHeight="1" x14ac:dyDescent="0.25">
      <c r="A39" s="2"/>
      <c r="B39" s="25">
        <f t="shared" si="4"/>
        <v>27</v>
      </c>
      <c r="C39" s="173"/>
      <c r="D39" s="174"/>
      <c r="E39" s="21"/>
      <c r="F39" s="24">
        <f t="shared" si="5"/>
        <v>0</v>
      </c>
      <c r="G39" s="34"/>
      <c r="H39" s="170">
        <f t="shared" si="24"/>
        <v>0</v>
      </c>
      <c r="I39" s="171"/>
      <c r="J39" s="132"/>
      <c r="K39" s="133"/>
      <c r="L39" s="172"/>
      <c r="M39" s="172"/>
      <c r="N39" s="80">
        <f t="shared" si="6"/>
        <v>0</v>
      </c>
      <c r="O39" s="148" t="s">
        <v>87</v>
      </c>
      <c r="P39" s="152"/>
      <c r="Q39" s="96">
        <v>0</v>
      </c>
      <c r="R39" s="97"/>
      <c r="S39" s="97"/>
      <c r="T39" s="98">
        <f t="shared" si="7"/>
        <v>0</v>
      </c>
      <c r="U39" s="112">
        <f t="shared" si="20"/>
        <v>0</v>
      </c>
      <c r="V39" s="113" t="str">
        <f t="shared" si="21"/>
        <v xml:space="preserve"> </v>
      </c>
      <c r="W39" s="114" t="str">
        <f t="shared" si="22"/>
        <v xml:space="preserve">  </v>
      </c>
      <c r="X39" s="158" t="b">
        <f t="shared" si="25"/>
        <v>1</v>
      </c>
      <c r="Y39" s="158" t="b">
        <f t="shared" si="26"/>
        <v>1</v>
      </c>
      <c r="Z39" s="158" t="b">
        <f t="shared" si="27"/>
        <v>1</v>
      </c>
      <c r="AA39" s="158" t="b">
        <f t="shared" si="28"/>
        <v>1</v>
      </c>
      <c r="AB39" s="158" t="b">
        <f t="shared" si="29"/>
        <v>1</v>
      </c>
      <c r="AC39" s="158" t="b">
        <f t="shared" si="30"/>
        <v>1</v>
      </c>
      <c r="AD39" s="158" t="b">
        <f t="shared" si="31"/>
        <v>1</v>
      </c>
      <c r="AE39" s="65"/>
      <c r="AF39" s="65"/>
      <c r="AI39" s="65"/>
      <c r="AJ39" s="65"/>
      <c r="AK39" s="65"/>
      <c r="AL39" s="65"/>
      <c r="AM39" s="65"/>
      <c r="AN39" s="65"/>
      <c r="AO39" s="65"/>
      <c r="AP39" s="65"/>
      <c r="AQ39" s="65"/>
    </row>
    <row r="40" spans="1:43" s="7" customFormat="1" ht="22" customHeight="1" x14ac:dyDescent="0.25">
      <c r="A40" s="2"/>
      <c r="B40" s="25">
        <f t="shared" si="4"/>
        <v>28</v>
      </c>
      <c r="C40" s="173"/>
      <c r="D40" s="174"/>
      <c r="E40" s="21"/>
      <c r="F40" s="24">
        <f t="shared" si="5"/>
        <v>0</v>
      </c>
      <c r="G40" s="34"/>
      <c r="H40" s="170">
        <f t="shared" ref="H40:H46" si="32">L39</f>
        <v>0</v>
      </c>
      <c r="I40" s="171"/>
      <c r="J40" s="132"/>
      <c r="K40" s="133"/>
      <c r="L40" s="172"/>
      <c r="M40" s="172"/>
      <c r="N40" s="80">
        <f t="shared" si="6"/>
        <v>0</v>
      </c>
      <c r="O40" s="148" t="s">
        <v>87</v>
      </c>
      <c r="P40" s="152"/>
      <c r="Q40" s="96">
        <v>0</v>
      </c>
      <c r="R40" s="97"/>
      <c r="S40" s="97"/>
      <c r="T40" s="98">
        <f t="shared" si="7"/>
        <v>0</v>
      </c>
      <c r="U40" s="112">
        <f t="shared" si="20"/>
        <v>0</v>
      </c>
      <c r="V40" s="113" t="str">
        <f t="shared" si="21"/>
        <v xml:space="preserve"> </v>
      </c>
      <c r="W40" s="114" t="str">
        <f t="shared" si="22"/>
        <v xml:space="preserve">  </v>
      </c>
      <c r="X40" s="158" t="b">
        <f t="shared" si="25"/>
        <v>1</v>
      </c>
      <c r="Y40" s="158" t="b">
        <f t="shared" si="26"/>
        <v>1</v>
      </c>
      <c r="Z40" s="158" t="b">
        <f t="shared" si="27"/>
        <v>1</v>
      </c>
      <c r="AA40" s="158" t="b">
        <f t="shared" si="28"/>
        <v>1</v>
      </c>
      <c r="AB40" s="158" t="b">
        <f t="shared" si="29"/>
        <v>1</v>
      </c>
      <c r="AC40" s="158" t="b">
        <f t="shared" si="30"/>
        <v>1</v>
      </c>
      <c r="AD40" s="158" t="b">
        <f t="shared" si="31"/>
        <v>1</v>
      </c>
      <c r="AE40" s="65"/>
      <c r="AF40" s="65"/>
      <c r="AI40" s="65"/>
      <c r="AJ40" s="65"/>
      <c r="AK40" s="65"/>
      <c r="AL40" s="65"/>
      <c r="AM40" s="65"/>
      <c r="AN40" s="65"/>
      <c r="AO40" s="65"/>
      <c r="AP40" s="65"/>
      <c r="AQ40" s="65"/>
    </row>
    <row r="41" spans="1:43" s="7" customFormat="1" ht="22" customHeight="1" x14ac:dyDescent="0.25">
      <c r="A41" s="2"/>
      <c r="B41" s="25">
        <f t="shared" si="4"/>
        <v>29</v>
      </c>
      <c r="C41" s="173"/>
      <c r="D41" s="174"/>
      <c r="E41" s="21"/>
      <c r="F41" s="24">
        <f t="shared" si="5"/>
        <v>0</v>
      </c>
      <c r="G41" s="34"/>
      <c r="H41" s="170">
        <f t="shared" si="32"/>
        <v>0</v>
      </c>
      <c r="I41" s="171"/>
      <c r="J41" s="132"/>
      <c r="K41" s="133"/>
      <c r="L41" s="172"/>
      <c r="M41" s="172"/>
      <c r="N41" s="80">
        <f t="shared" si="6"/>
        <v>0</v>
      </c>
      <c r="O41" s="148" t="s">
        <v>87</v>
      </c>
      <c r="P41" s="152"/>
      <c r="Q41" s="96">
        <v>0</v>
      </c>
      <c r="R41" s="97"/>
      <c r="S41" s="97"/>
      <c r="T41" s="98">
        <f t="shared" si="7"/>
        <v>0</v>
      </c>
      <c r="U41" s="112">
        <f t="shared" si="20"/>
        <v>0</v>
      </c>
      <c r="V41" s="113" t="str">
        <f t="shared" si="21"/>
        <v xml:space="preserve"> </v>
      </c>
      <c r="W41" s="114" t="str">
        <f t="shared" si="22"/>
        <v xml:space="preserve">  </v>
      </c>
      <c r="X41" s="158" t="b">
        <f t="shared" si="25"/>
        <v>1</v>
      </c>
      <c r="Y41" s="158" t="b">
        <f t="shared" si="26"/>
        <v>1</v>
      </c>
      <c r="Z41" s="158" t="b">
        <f t="shared" si="27"/>
        <v>1</v>
      </c>
      <c r="AA41" s="158" t="b">
        <f t="shared" si="28"/>
        <v>1</v>
      </c>
      <c r="AB41" s="158" t="b">
        <f t="shared" si="29"/>
        <v>1</v>
      </c>
      <c r="AC41" s="158" t="b">
        <f t="shared" si="30"/>
        <v>1</v>
      </c>
      <c r="AD41" s="158" t="b">
        <f t="shared" si="31"/>
        <v>1</v>
      </c>
      <c r="AE41" s="65"/>
      <c r="AF41" s="65"/>
      <c r="AI41" s="65"/>
      <c r="AJ41" s="65"/>
      <c r="AK41" s="65"/>
      <c r="AL41" s="65"/>
      <c r="AM41" s="65"/>
      <c r="AN41" s="65"/>
      <c r="AO41" s="65"/>
      <c r="AP41" s="65"/>
      <c r="AQ41" s="65"/>
    </row>
    <row r="42" spans="1:43" s="7" customFormat="1" ht="22" customHeight="1" x14ac:dyDescent="0.25">
      <c r="A42" s="2"/>
      <c r="B42" s="25">
        <f t="shared" si="4"/>
        <v>30</v>
      </c>
      <c r="C42" s="173"/>
      <c r="D42" s="174"/>
      <c r="E42" s="21"/>
      <c r="F42" s="24">
        <f t="shared" si="5"/>
        <v>0</v>
      </c>
      <c r="G42" s="34"/>
      <c r="H42" s="170">
        <f t="shared" si="32"/>
        <v>0</v>
      </c>
      <c r="I42" s="171"/>
      <c r="J42" s="132"/>
      <c r="K42" s="133"/>
      <c r="L42" s="172"/>
      <c r="M42" s="172"/>
      <c r="N42" s="80">
        <f t="shared" si="6"/>
        <v>0</v>
      </c>
      <c r="O42" s="148" t="s">
        <v>87</v>
      </c>
      <c r="P42" s="152"/>
      <c r="Q42" s="96">
        <v>0</v>
      </c>
      <c r="R42" s="97"/>
      <c r="S42" s="97"/>
      <c r="T42" s="98">
        <f t="shared" si="7"/>
        <v>0</v>
      </c>
      <c r="U42" s="112">
        <f t="shared" si="20"/>
        <v>0</v>
      </c>
      <c r="V42" s="113" t="str">
        <f t="shared" si="21"/>
        <v xml:space="preserve"> </v>
      </c>
      <c r="W42" s="114" t="str">
        <f t="shared" si="22"/>
        <v xml:space="preserve">  </v>
      </c>
      <c r="X42" s="158" t="b">
        <f t="shared" si="25"/>
        <v>1</v>
      </c>
      <c r="Y42" s="158" t="b">
        <f t="shared" si="26"/>
        <v>1</v>
      </c>
      <c r="Z42" s="158" t="b">
        <f t="shared" si="27"/>
        <v>1</v>
      </c>
      <c r="AA42" s="158" t="b">
        <f t="shared" si="28"/>
        <v>1</v>
      </c>
      <c r="AB42" s="158" t="b">
        <f t="shared" si="29"/>
        <v>1</v>
      </c>
      <c r="AC42" s="158" t="b">
        <f t="shared" si="30"/>
        <v>1</v>
      </c>
      <c r="AD42" s="158" t="b">
        <f t="shared" si="31"/>
        <v>1</v>
      </c>
      <c r="AE42" s="65"/>
      <c r="AF42" s="65"/>
      <c r="AI42" s="65"/>
      <c r="AJ42" s="65"/>
      <c r="AK42" s="65"/>
      <c r="AL42" s="65"/>
      <c r="AM42" s="65"/>
      <c r="AN42" s="65"/>
      <c r="AO42" s="65"/>
      <c r="AP42" s="65"/>
      <c r="AQ42" s="65"/>
    </row>
    <row r="43" spans="1:43" s="7" customFormat="1" ht="22" customHeight="1" x14ac:dyDescent="0.25">
      <c r="A43" s="2"/>
      <c r="B43" s="25">
        <f t="shared" si="4"/>
        <v>31</v>
      </c>
      <c r="C43" s="173"/>
      <c r="D43" s="174"/>
      <c r="E43" s="21"/>
      <c r="F43" s="24">
        <f t="shared" si="5"/>
        <v>0</v>
      </c>
      <c r="G43" s="34"/>
      <c r="H43" s="170">
        <f t="shared" si="32"/>
        <v>0</v>
      </c>
      <c r="I43" s="171"/>
      <c r="J43" s="132"/>
      <c r="K43" s="133"/>
      <c r="L43" s="172"/>
      <c r="M43" s="172"/>
      <c r="N43" s="80">
        <f t="shared" si="6"/>
        <v>0</v>
      </c>
      <c r="O43" s="148" t="s">
        <v>87</v>
      </c>
      <c r="P43" s="152"/>
      <c r="Q43" s="96">
        <v>0</v>
      </c>
      <c r="R43" s="97"/>
      <c r="S43" s="97"/>
      <c r="T43" s="98">
        <f t="shared" si="7"/>
        <v>0</v>
      </c>
      <c r="U43" s="112">
        <f t="shared" si="20"/>
        <v>0</v>
      </c>
      <c r="V43" s="113" t="str">
        <f t="shared" si="21"/>
        <v xml:space="preserve"> </v>
      </c>
      <c r="W43" s="114" t="str">
        <f t="shared" si="22"/>
        <v xml:space="preserve">  </v>
      </c>
      <c r="X43" s="158" t="b">
        <f t="shared" si="25"/>
        <v>1</v>
      </c>
      <c r="Y43" s="158" t="b">
        <f t="shared" si="26"/>
        <v>1</v>
      </c>
      <c r="Z43" s="158" t="b">
        <f t="shared" si="27"/>
        <v>1</v>
      </c>
      <c r="AA43" s="158" t="b">
        <f t="shared" si="28"/>
        <v>1</v>
      </c>
      <c r="AB43" s="158" t="b">
        <f t="shared" si="29"/>
        <v>1</v>
      </c>
      <c r="AC43" s="158" t="b">
        <f t="shared" si="30"/>
        <v>1</v>
      </c>
      <c r="AD43" s="158" t="b">
        <f t="shared" si="31"/>
        <v>1</v>
      </c>
      <c r="AE43" s="65"/>
      <c r="AF43" s="65"/>
      <c r="AI43" s="65"/>
      <c r="AJ43" s="65"/>
      <c r="AK43" s="65"/>
      <c r="AL43" s="65"/>
      <c r="AM43" s="65"/>
      <c r="AN43" s="65"/>
      <c r="AO43" s="65"/>
      <c r="AP43" s="65"/>
      <c r="AQ43" s="65"/>
    </row>
    <row r="44" spans="1:43" s="7" customFormat="1" ht="22" customHeight="1" x14ac:dyDescent="0.25">
      <c r="A44" s="2"/>
      <c r="B44" s="25">
        <f t="shared" si="4"/>
        <v>32</v>
      </c>
      <c r="C44" s="173"/>
      <c r="D44" s="174"/>
      <c r="E44" s="21"/>
      <c r="F44" s="24">
        <f t="shared" si="5"/>
        <v>0</v>
      </c>
      <c r="G44" s="34"/>
      <c r="H44" s="170">
        <f t="shared" si="32"/>
        <v>0</v>
      </c>
      <c r="I44" s="171"/>
      <c r="J44" s="132"/>
      <c r="K44" s="133"/>
      <c r="L44" s="172"/>
      <c r="M44" s="172"/>
      <c r="N44" s="80">
        <f t="shared" si="6"/>
        <v>0</v>
      </c>
      <c r="O44" s="148" t="s">
        <v>87</v>
      </c>
      <c r="P44" s="152"/>
      <c r="Q44" s="96">
        <v>0</v>
      </c>
      <c r="R44" s="97"/>
      <c r="S44" s="97"/>
      <c r="T44" s="98">
        <f t="shared" si="7"/>
        <v>0</v>
      </c>
      <c r="U44" s="112">
        <f t="shared" si="20"/>
        <v>0</v>
      </c>
      <c r="V44" s="113" t="str">
        <f t="shared" si="21"/>
        <v xml:space="preserve"> </v>
      </c>
      <c r="W44" s="114" t="str">
        <f t="shared" si="22"/>
        <v xml:space="preserve">  </v>
      </c>
      <c r="X44" s="158" t="b">
        <f t="shared" si="25"/>
        <v>1</v>
      </c>
      <c r="Y44" s="158" t="b">
        <f t="shared" si="26"/>
        <v>1</v>
      </c>
      <c r="Z44" s="158" t="b">
        <f t="shared" si="27"/>
        <v>1</v>
      </c>
      <c r="AA44" s="158" t="b">
        <f t="shared" si="28"/>
        <v>1</v>
      </c>
      <c r="AB44" s="158" t="b">
        <f t="shared" si="29"/>
        <v>1</v>
      </c>
      <c r="AC44" s="158" t="b">
        <f t="shared" si="30"/>
        <v>1</v>
      </c>
      <c r="AD44" s="158" t="b">
        <f t="shared" si="31"/>
        <v>1</v>
      </c>
      <c r="AE44" s="65"/>
      <c r="AF44" s="65"/>
      <c r="AI44" s="65"/>
      <c r="AJ44" s="65"/>
      <c r="AK44" s="65"/>
      <c r="AL44" s="65"/>
      <c r="AM44" s="65"/>
      <c r="AN44" s="65"/>
      <c r="AO44" s="65"/>
      <c r="AP44" s="65"/>
      <c r="AQ44" s="65"/>
    </row>
    <row r="45" spans="1:43" s="7" customFormat="1" ht="22" customHeight="1" x14ac:dyDescent="0.25">
      <c r="A45" s="2"/>
      <c r="B45" s="25">
        <f t="shared" si="4"/>
        <v>33</v>
      </c>
      <c r="C45" s="173"/>
      <c r="D45" s="174"/>
      <c r="E45" s="21"/>
      <c r="F45" s="24">
        <f t="shared" si="5"/>
        <v>0</v>
      </c>
      <c r="G45" s="34"/>
      <c r="H45" s="170">
        <f t="shared" si="32"/>
        <v>0</v>
      </c>
      <c r="I45" s="171"/>
      <c r="J45" s="132"/>
      <c r="K45" s="133"/>
      <c r="L45" s="172"/>
      <c r="M45" s="172"/>
      <c r="N45" s="80">
        <f t="shared" si="6"/>
        <v>0</v>
      </c>
      <c r="O45" s="148" t="s">
        <v>87</v>
      </c>
      <c r="P45" s="152"/>
      <c r="Q45" s="96">
        <v>0</v>
      </c>
      <c r="R45" s="97"/>
      <c r="S45" s="97"/>
      <c r="T45" s="98">
        <f t="shared" si="7"/>
        <v>0</v>
      </c>
      <c r="U45" s="112">
        <f t="shared" si="20"/>
        <v>0</v>
      </c>
      <c r="V45" s="113" t="str">
        <f t="shared" si="21"/>
        <v xml:space="preserve"> </v>
      </c>
      <c r="W45" s="114" t="str">
        <f t="shared" si="22"/>
        <v xml:space="preserve">  </v>
      </c>
      <c r="X45" s="158" t="b">
        <f t="shared" si="25"/>
        <v>1</v>
      </c>
      <c r="Y45" s="158" t="b">
        <f t="shared" si="26"/>
        <v>1</v>
      </c>
      <c r="Z45" s="158" t="b">
        <f t="shared" si="27"/>
        <v>1</v>
      </c>
      <c r="AA45" s="158" t="b">
        <f t="shared" si="28"/>
        <v>1</v>
      </c>
      <c r="AB45" s="158" t="b">
        <f t="shared" si="29"/>
        <v>1</v>
      </c>
      <c r="AC45" s="158" t="b">
        <f t="shared" si="30"/>
        <v>1</v>
      </c>
      <c r="AD45" s="158" t="b">
        <f t="shared" si="31"/>
        <v>1</v>
      </c>
      <c r="AE45" s="65"/>
      <c r="AF45" s="65"/>
      <c r="AI45" s="65"/>
      <c r="AJ45" s="65"/>
      <c r="AK45" s="65"/>
      <c r="AL45" s="65"/>
      <c r="AM45" s="65"/>
      <c r="AN45" s="65"/>
      <c r="AO45" s="65"/>
      <c r="AP45" s="65"/>
      <c r="AQ45" s="65"/>
    </row>
    <row r="46" spans="1:43" s="7" customFormat="1" ht="22" customHeight="1" x14ac:dyDescent="0.25">
      <c r="A46" s="2"/>
      <c r="B46" s="25">
        <f t="shared" si="4"/>
        <v>34</v>
      </c>
      <c r="C46" s="173"/>
      <c r="D46" s="174"/>
      <c r="E46" s="21"/>
      <c r="F46" s="24">
        <f t="shared" si="5"/>
        <v>0</v>
      </c>
      <c r="G46" s="34"/>
      <c r="H46" s="170">
        <f t="shared" si="32"/>
        <v>0</v>
      </c>
      <c r="I46" s="171"/>
      <c r="J46" s="132"/>
      <c r="K46" s="133"/>
      <c r="L46" s="172"/>
      <c r="M46" s="172"/>
      <c r="N46" s="80">
        <f t="shared" si="6"/>
        <v>0</v>
      </c>
      <c r="O46" s="148" t="s">
        <v>87</v>
      </c>
      <c r="P46" s="152"/>
      <c r="Q46" s="96">
        <v>0</v>
      </c>
      <c r="R46" s="97"/>
      <c r="S46" s="97"/>
      <c r="T46" s="98">
        <f t="shared" si="7"/>
        <v>0</v>
      </c>
      <c r="U46" s="112">
        <f t="shared" si="20"/>
        <v>0</v>
      </c>
      <c r="V46" s="113" t="str">
        <f t="shared" si="21"/>
        <v xml:space="preserve"> </v>
      </c>
      <c r="W46" s="114" t="str">
        <f t="shared" si="22"/>
        <v xml:space="preserve">  </v>
      </c>
      <c r="X46" s="158" t="b">
        <f t="shared" si="25"/>
        <v>1</v>
      </c>
      <c r="Y46" s="158" t="b">
        <f t="shared" si="26"/>
        <v>1</v>
      </c>
      <c r="Z46" s="158" t="b">
        <f t="shared" si="27"/>
        <v>1</v>
      </c>
      <c r="AA46" s="158" t="b">
        <f t="shared" si="28"/>
        <v>1</v>
      </c>
      <c r="AB46" s="158" t="b">
        <f t="shared" si="29"/>
        <v>1</v>
      </c>
      <c r="AC46" s="158" t="b">
        <f t="shared" si="30"/>
        <v>1</v>
      </c>
      <c r="AD46" s="158" t="b">
        <f t="shared" si="31"/>
        <v>1</v>
      </c>
      <c r="AE46" s="65"/>
      <c r="AF46" s="65"/>
      <c r="AI46" s="65"/>
      <c r="AJ46" s="65"/>
      <c r="AK46" s="65"/>
      <c r="AL46" s="65"/>
      <c r="AM46" s="65"/>
      <c r="AN46" s="65"/>
      <c r="AO46" s="65"/>
      <c r="AP46" s="65"/>
      <c r="AQ46" s="65"/>
    </row>
    <row r="47" spans="1:43" s="7" customFormat="1" ht="22" customHeight="1" x14ac:dyDescent="0.25">
      <c r="A47" s="2"/>
      <c r="B47" s="25">
        <f t="shared" si="4"/>
        <v>35</v>
      </c>
      <c r="C47" s="173"/>
      <c r="D47" s="174"/>
      <c r="E47" s="21"/>
      <c r="F47" s="24">
        <f t="shared" si="5"/>
        <v>0</v>
      </c>
      <c r="G47" s="34"/>
      <c r="H47" s="170">
        <f t="shared" ref="H47:H53" si="33">L46</f>
        <v>0</v>
      </c>
      <c r="I47" s="171"/>
      <c r="J47" s="132"/>
      <c r="K47" s="133"/>
      <c r="L47" s="172"/>
      <c r="M47" s="172"/>
      <c r="N47" s="80">
        <f t="shared" si="6"/>
        <v>0</v>
      </c>
      <c r="O47" s="148" t="s">
        <v>87</v>
      </c>
      <c r="P47" s="152"/>
      <c r="Q47" s="96">
        <v>0</v>
      </c>
      <c r="R47" s="97"/>
      <c r="S47" s="97"/>
      <c r="T47" s="98">
        <f t="shared" si="7"/>
        <v>0</v>
      </c>
      <c r="U47" s="112">
        <f t="shared" si="20"/>
        <v>0</v>
      </c>
      <c r="V47" s="113" t="str">
        <f t="shared" si="21"/>
        <v xml:space="preserve"> </v>
      </c>
      <c r="W47" s="114" t="str">
        <f t="shared" si="22"/>
        <v xml:space="preserve">  </v>
      </c>
      <c r="X47" s="158" t="b">
        <f t="shared" si="25"/>
        <v>1</v>
      </c>
      <c r="Y47" s="158" t="b">
        <f t="shared" si="26"/>
        <v>1</v>
      </c>
      <c r="Z47" s="158" t="b">
        <f t="shared" si="27"/>
        <v>1</v>
      </c>
      <c r="AA47" s="158" t="b">
        <f t="shared" si="28"/>
        <v>1</v>
      </c>
      <c r="AB47" s="158" t="b">
        <f t="shared" si="29"/>
        <v>1</v>
      </c>
      <c r="AC47" s="158" t="b">
        <f t="shared" si="30"/>
        <v>1</v>
      </c>
      <c r="AD47" s="158" t="b">
        <f t="shared" si="31"/>
        <v>1</v>
      </c>
      <c r="AE47" s="65"/>
      <c r="AF47" s="65"/>
      <c r="AI47" s="65"/>
      <c r="AJ47" s="65"/>
      <c r="AK47" s="65"/>
      <c r="AL47" s="65"/>
      <c r="AM47" s="65"/>
      <c r="AN47" s="65"/>
      <c r="AO47" s="65"/>
      <c r="AP47" s="65"/>
      <c r="AQ47" s="65"/>
    </row>
    <row r="48" spans="1:43" s="7" customFormat="1" ht="22" customHeight="1" x14ac:dyDescent="0.25">
      <c r="A48" s="2"/>
      <c r="B48" s="25">
        <f t="shared" si="4"/>
        <v>36</v>
      </c>
      <c r="C48" s="173"/>
      <c r="D48" s="174"/>
      <c r="E48" s="21"/>
      <c r="F48" s="24">
        <f t="shared" si="5"/>
        <v>0</v>
      </c>
      <c r="G48" s="34"/>
      <c r="H48" s="170">
        <f t="shared" si="33"/>
        <v>0</v>
      </c>
      <c r="I48" s="171"/>
      <c r="J48" s="132"/>
      <c r="K48" s="133"/>
      <c r="L48" s="172"/>
      <c r="M48" s="172"/>
      <c r="N48" s="80">
        <f t="shared" si="6"/>
        <v>0</v>
      </c>
      <c r="O48" s="148" t="s">
        <v>87</v>
      </c>
      <c r="P48" s="152"/>
      <c r="Q48" s="96">
        <v>0</v>
      </c>
      <c r="R48" s="97"/>
      <c r="S48" s="97"/>
      <c r="T48" s="98">
        <f t="shared" si="7"/>
        <v>0</v>
      </c>
      <c r="U48" s="112">
        <f t="shared" si="20"/>
        <v>0</v>
      </c>
      <c r="V48" s="113" t="str">
        <f t="shared" si="21"/>
        <v xml:space="preserve"> </v>
      </c>
      <c r="W48" s="114" t="str">
        <f t="shared" si="22"/>
        <v xml:space="preserve">  </v>
      </c>
      <c r="X48" s="158" t="b">
        <f t="shared" si="25"/>
        <v>1</v>
      </c>
      <c r="Y48" s="158" t="b">
        <f t="shared" si="26"/>
        <v>1</v>
      </c>
      <c r="Z48" s="158" t="b">
        <f t="shared" si="27"/>
        <v>1</v>
      </c>
      <c r="AA48" s="158" t="b">
        <f t="shared" si="28"/>
        <v>1</v>
      </c>
      <c r="AB48" s="158" t="b">
        <f t="shared" si="29"/>
        <v>1</v>
      </c>
      <c r="AC48" s="158" t="b">
        <f t="shared" si="30"/>
        <v>1</v>
      </c>
      <c r="AD48" s="158" t="b">
        <f t="shared" si="31"/>
        <v>1</v>
      </c>
      <c r="AE48" s="65"/>
      <c r="AF48" s="65"/>
      <c r="AI48" s="65"/>
      <c r="AJ48" s="65"/>
      <c r="AK48" s="65"/>
      <c r="AL48" s="65"/>
      <c r="AM48" s="65"/>
      <c r="AN48" s="65"/>
      <c r="AO48" s="65"/>
      <c r="AP48" s="65"/>
      <c r="AQ48" s="65"/>
    </row>
    <row r="49" spans="1:43" s="7" customFormat="1" ht="22" customHeight="1" x14ac:dyDescent="0.25">
      <c r="A49" s="2"/>
      <c r="B49" s="25">
        <f t="shared" si="4"/>
        <v>37</v>
      </c>
      <c r="C49" s="173"/>
      <c r="D49" s="174"/>
      <c r="E49" s="21"/>
      <c r="F49" s="24">
        <f t="shared" si="5"/>
        <v>0</v>
      </c>
      <c r="G49" s="34"/>
      <c r="H49" s="170">
        <f t="shared" si="33"/>
        <v>0</v>
      </c>
      <c r="I49" s="171"/>
      <c r="J49" s="132"/>
      <c r="K49" s="133"/>
      <c r="L49" s="172"/>
      <c r="M49" s="172"/>
      <c r="N49" s="80">
        <f t="shared" si="6"/>
        <v>0</v>
      </c>
      <c r="O49" s="148" t="s">
        <v>87</v>
      </c>
      <c r="P49" s="152"/>
      <c r="Q49" s="96">
        <v>0</v>
      </c>
      <c r="R49" s="97"/>
      <c r="S49" s="97"/>
      <c r="T49" s="98">
        <f t="shared" si="7"/>
        <v>0</v>
      </c>
      <c r="U49" s="112">
        <f t="shared" si="20"/>
        <v>0</v>
      </c>
      <c r="V49" s="113" t="str">
        <f t="shared" si="21"/>
        <v xml:space="preserve"> </v>
      </c>
      <c r="W49" s="114" t="str">
        <f t="shared" si="22"/>
        <v xml:space="preserve">  </v>
      </c>
      <c r="X49" s="158" t="b">
        <f t="shared" si="25"/>
        <v>1</v>
      </c>
      <c r="Y49" s="158" t="b">
        <f t="shared" si="26"/>
        <v>1</v>
      </c>
      <c r="Z49" s="158" t="b">
        <f t="shared" si="27"/>
        <v>1</v>
      </c>
      <c r="AA49" s="158" t="b">
        <f t="shared" si="28"/>
        <v>1</v>
      </c>
      <c r="AB49" s="158" t="b">
        <f t="shared" si="29"/>
        <v>1</v>
      </c>
      <c r="AC49" s="158" t="b">
        <f t="shared" si="30"/>
        <v>1</v>
      </c>
      <c r="AD49" s="158" t="b">
        <f t="shared" si="31"/>
        <v>1</v>
      </c>
      <c r="AE49" s="65"/>
      <c r="AF49" s="65"/>
      <c r="AI49" s="65"/>
      <c r="AJ49" s="65"/>
      <c r="AK49" s="65"/>
      <c r="AL49" s="65"/>
      <c r="AM49" s="65"/>
      <c r="AN49" s="65"/>
      <c r="AO49" s="65"/>
      <c r="AP49" s="65"/>
      <c r="AQ49" s="65"/>
    </row>
    <row r="50" spans="1:43" s="7" customFormat="1" ht="22" customHeight="1" x14ac:dyDescent="0.25">
      <c r="A50" s="2"/>
      <c r="B50" s="25">
        <f t="shared" si="4"/>
        <v>38</v>
      </c>
      <c r="C50" s="173"/>
      <c r="D50" s="174"/>
      <c r="E50" s="21"/>
      <c r="F50" s="24">
        <f t="shared" si="5"/>
        <v>0</v>
      </c>
      <c r="G50" s="34"/>
      <c r="H50" s="170">
        <f t="shared" si="33"/>
        <v>0</v>
      </c>
      <c r="I50" s="171"/>
      <c r="J50" s="132"/>
      <c r="K50" s="133"/>
      <c r="L50" s="172"/>
      <c r="M50" s="172"/>
      <c r="N50" s="80">
        <f t="shared" si="6"/>
        <v>0</v>
      </c>
      <c r="O50" s="148" t="s">
        <v>87</v>
      </c>
      <c r="P50" s="152"/>
      <c r="Q50" s="96">
        <v>0</v>
      </c>
      <c r="R50" s="97"/>
      <c r="S50" s="97"/>
      <c r="T50" s="98">
        <f t="shared" si="7"/>
        <v>0</v>
      </c>
      <c r="U50" s="112">
        <f t="shared" si="20"/>
        <v>0</v>
      </c>
      <c r="V50" s="113" t="str">
        <f t="shared" si="21"/>
        <v xml:space="preserve"> </v>
      </c>
      <c r="W50" s="114" t="str">
        <f t="shared" si="22"/>
        <v xml:space="preserve">  </v>
      </c>
      <c r="X50" s="158" t="b">
        <f t="shared" si="25"/>
        <v>1</v>
      </c>
      <c r="Y50" s="158" t="b">
        <f t="shared" si="26"/>
        <v>1</v>
      </c>
      <c r="Z50" s="158" t="b">
        <f t="shared" si="27"/>
        <v>1</v>
      </c>
      <c r="AA50" s="158" t="b">
        <f t="shared" si="28"/>
        <v>1</v>
      </c>
      <c r="AB50" s="158" t="b">
        <f t="shared" si="29"/>
        <v>1</v>
      </c>
      <c r="AC50" s="158" t="b">
        <f t="shared" si="30"/>
        <v>1</v>
      </c>
      <c r="AD50" s="158" t="b">
        <f t="shared" si="31"/>
        <v>1</v>
      </c>
      <c r="AE50" s="65"/>
      <c r="AF50" s="65"/>
      <c r="AI50" s="65"/>
      <c r="AJ50" s="65"/>
      <c r="AK50" s="65"/>
      <c r="AL50" s="65"/>
      <c r="AM50" s="65"/>
      <c r="AN50" s="65"/>
      <c r="AO50" s="65"/>
      <c r="AP50" s="65"/>
      <c r="AQ50" s="65"/>
    </row>
    <row r="51" spans="1:43" s="7" customFormat="1" ht="22" customHeight="1" x14ac:dyDescent="0.25">
      <c r="A51" s="2"/>
      <c r="B51" s="25">
        <f t="shared" si="4"/>
        <v>39</v>
      </c>
      <c r="C51" s="173"/>
      <c r="D51" s="174"/>
      <c r="E51" s="21"/>
      <c r="F51" s="24">
        <f t="shared" si="5"/>
        <v>0</v>
      </c>
      <c r="G51" s="34"/>
      <c r="H51" s="170">
        <f t="shared" si="33"/>
        <v>0</v>
      </c>
      <c r="I51" s="171"/>
      <c r="J51" s="132"/>
      <c r="K51" s="133"/>
      <c r="L51" s="172"/>
      <c r="M51" s="172"/>
      <c r="N51" s="80">
        <f t="shared" si="6"/>
        <v>0</v>
      </c>
      <c r="O51" s="148" t="s">
        <v>87</v>
      </c>
      <c r="P51" s="152"/>
      <c r="Q51" s="96">
        <v>0</v>
      </c>
      <c r="R51" s="97"/>
      <c r="S51" s="97"/>
      <c r="T51" s="98">
        <f t="shared" si="7"/>
        <v>0</v>
      </c>
      <c r="U51" s="112">
        <f t="shared" si="20"/>
        <v>0</v>
      </c>
      <c r="V51" s="113" t="str">
        <f t="shared" si="21"/>
        <v xml:space="preserve"> </v>
      </c>
      <c r="W51" s="114" t="str">
        <f t="shared" si="22"/>
        <v xml:space="preserve">  </v>
      </c>
      <c r="X51" s="158" t="b">
        <f t="shared" si="25"/>
        <v>1</v>
      </c>
      <c r="Y51" s="158" t="b">
        <f t="shared" si="26"/>
        <v>1</v>
      </c>
      <c r="Z51" s="158" t="b">
        <f t="shared" si="27"/>
        <v>1</v>
      </c>
      <c r="AA51" s="158" t="b">
        <f t="shared" si="28"/>
        <v>1</v>
      </c>
      <c r="AB51" s="158" t="b">
        <f t="shared" si="29"/>
        <v>1</v>
      </c>
      <c r="AC51" s="158" t="b">
        <f t="shared" si="30"/>
        <v>1</v>
      </c>
      <c r="AD51" s="158" t="b">
        <f t="shared" si="31"/>
        <v>1</v>
      </c>
      <c r="AE51" s="65"/>
      <c r="AF51" s="65"/>
      <c r="AI51" s="65"/>
      <c r="AJ51" s="65"/>
      <c r="AK51" s="65"/>
      <c r="AL51" s="65"/>
      <c r="AM51" s="65"/>
      <c r="AN51" s="65"/>
      <c r="AO51" s="65"/>
      <c r="AP51" s="65"/>
      <c r="AQ51" s="65"/>
    </row>
    <row r="52" spans="1:43" s="7" customFormat="1" ht="22" customHeight="1" x14ac:dyDescent="0.25">
      <c r="A52" s="2"/>
      <c r="B52" s="25">
        <f t="shared" si="4"/>
        <v>40</v>
      </c>
      <c r="C52" s="173"/>
      <c r="D52" s="174"/>
      <c r="E52" s="21"/>
      <c r="F52" s="24">
        <f t="shared" si="5"/>
        <v>0</v>
      </c>
      <c r="G52" s="34"/>
      <c r="H52" s="170">
        <f t="shared" si="33"/>
        <v>0</v>
      </c>
      <c r="I52" s="171"/>
      <c r="J52" s="132"/>
      <c r="K52" s="133"/>
      <c r="L52" s="172"/>
      <c r="M52" s="172"/>
      <c r="N52" s="80">
        <f t="shared" si="6"/>
        <v>0</v>
      </c>
      <c r="O52" s="148" t="s">
        <v>87</v>
      </c>
      <c r="P52" s="152"/>
      <c r="Q52" s="96">
        <v>0</v>
      </c>
      <c r="R52" s="97"/>
      <c r="S52" s="97"/>
      <c r="T52" s="98">
        <f t="shared" si="7"/>
        <v>0</v>
      </c>
      <c r="U52" s="112">
        <f t="shared" si="20"/>
        <v>0</v>
      </c>
      <c r="V52" s="113" t="str">
        <f t="shared" si="21"/>
        <v xml:space="preserve"> </v>
      </c>
      <c r="W52" s="114" t="str">
        <f t="shared" si="22"/>
        <v xml:space="preserve">  </v>
      </c>
      <c r="X52" s="158" t="b">
        <f t="shared" si="25"/>
        <v>1</v>
      </c>
      <c r="Y52" s="158" t="b">
        <f t="shared" si="26"/>
        <v>1</v>
      </c>
      <c r="Z52" s="158" t="b">
        <f t="shared" si="27"/>
        <v>1</v>
      </c>
      <c r="AA52" s="158" t="b">
        <f t="shared" si="28"/>
        <v>1</v>
      </c>
      <c r="AB52" s="158" t="b">
        <f t="shared" si="29"/>
        <v>1</v>
      </c>
      <c r="AC52" s="158" t="b">
        <f t="shared" si="30"/>
        <v>1</v>
      </c>
      <c r="AD52" s="158" t="b">
        <f t="shared" si="31"/>
        <v>1</v>
      </c>
      <c r="AE52" s="65"/>
      <c r="AF52" s="65"/>
      <c r="AI52" s="65"/>
      <c r="AJ52" s="65"/>
      <c r="AK52" s="65"/>
      <c r="AL52" s="65"/>
      <c r="AM52" s="65"/>
      <c r="AN52" s="65"/>
      <c r="AO52" s="65"/>
      <c r="AP52" s="65"/>
      <c r="AQ52" s="65"/>
    </row>
    <row r="53" spans="1:43" s="7" customFormat="1" ht="22" customHeight="1" x14ac:dyDescent="0.25">
      <c r="A53" s="2"/>
      <c r="B53" s="25">
        <f t="shared" si="4"/>
        <v>41</v>
      </c>
      <c r="C53" s="173"/>
      <c r="D53" s="174"/>
      <c r="E53" s="21"/>
      <c r="F53" s="24">
        <f t="shared" si="5"/>
        <v>0</v>
      </c>
      <c r="G53" s="34"/>
      <c r="H53" s="170">
        <f t="shared" si="33"/>
        <v>0</v>
      </c>
      <c r="I53" s="171"/>
      <c r="J53" s="132"/>
      <c r="K53" s="133"/>
      <c r="L53" s="172"/>
      <c r="M53" s="172"/>
      <c r="N53" s="80">
        <f t="shared" si="6"/>
        <v>0</v>
      </c>
      <c r="O53" s="148" t="s">
        <v>87</v>
      </c>
      <c r="P53" s="152"/>
      <c r="Q53" s="96">
        <v>0</v>
      </c>
      <c r="R53" s="97"/>
      <c r="S53" s="97"/>
      <c r="T53" s="98">
        <f t="shared" si="7"/>
        <v>0</v>
      </c>
      <c r="U53" s="112">
        <f t="shared" si="20"/>
        <v>0</v>
      </c>
      <c r="V53" s="113" t="str">
        <f t="shared" si="21"/>
        <v xml:space="preserve"> </v>
      </c>
      <c r="W53" s="114" t="str">
        <f t="shared" si="22"/>
        <v xml:space="preserve">  </v>
      </c>
      <c r="X53" s="158" t="b">
        <f t="shared" si="25"/>
        <v>1</v>
      </c>
      <c r="Y53" s="158" t="b">
        <f t="shared" si="26"/>
        <v>1</v>
      </c>
      <c r="Z53" s="158" t="b">
        <f t="shared" si="27"/>
        <v>1</v>
      </c>
      <c r="AA53" s="158" t="b">
        <f t="shared" si="28"/>
        <v>1</v>
      </c>
      <c r="AB53" s="158" t="b">
        <f t="shared" si="29"/>
        <v>1</v>
      </c>
      <c r="AC53" s="158" t="b">
        <f t="shared" si="30"/>
        <v>1</v>
      </c>
      <c r="AD53" s="158" t="b">
        <f t="shared" si="31"/>
        <v>1</v>
      </c>
      <c r="AE53" s="65"/>
      <c r="AF53" s="65"/>
      <c r="AI53" s="65"/>
      <c r="AJ53" s="65"/>
      <c r="AK53" s="65"/>
      <c r="AL53" s="65"/>
      <c r="AM53" s="65"/>
      <c r="AN53" s="65"/>
      <c r="AO53" s="65"/>
      <c r="AP53" s="65"/>
      <c r="AQ53" s="65"/>
    </row>
    <row r="54" spans="1:43" s="7" customFormat="1" ht="22" customHeight="1" x14ac:dyDescent="0.25">
      <c r="A54" s="2"/>
      <c r="B54" s="25">
        <f t="shared" si="4"/>
        <v>42</v>
      </c>
      <c r="C54" s="173"/>
      <c r="D54" s="174"/>
      <c r="E54" s="21"/>
      <c r="F54" s="24">
        <f t="shared" si="5"/>
        <v>0</v>
      </c>
      <c r="G54" s="34"/>
      <c r="H54" s="170">
        <f t="shared" ref="H54:H63" si="34">L53</f>
        <v>0</v>
      </c>
      <c r="I54" s="171"/>
      <c r="J54" s="132"/>
      <c r="K54" s="133"/>
      <c r="L54" s="172"/>
      <c r="M54" s="172"/>
      <c r="N54" s="80">
        <f t="shared" si="6"/>
        <v>0</v>
      </c>
      <c r="O54" s="148" t="s">
        <v>87</v>
      </c>
      <c r="P54" s="152"/>
      <c r="Q54" s="96">
        <v>0</v>
      </c>
      <c r="R54" s="97"/>
      <c r="S54" s="97"/>
      <c r="T54" s="98">
        <f t="shared" si="7"/>
        <v>0</v>
      </c>
      <c r="U54" s="112">
        <f t="shared" si="20"/>
        <v>0</v>
      </c>
      <c r="V54" s="113" t="str">
        <f t="shared" si="21"/>
        <v xml:space="preserve"> </v>
      </c>
      <c r="W54" s="114" t="str">
        <f t="shared" si="22"/>
        <v xml:space="preserve">  </v>
      </c>
      <c r="X54" s="158" t="b">
        <f t="shared" si="25"/>
        <v>1</v>
      </c>
      <c r="Y54" s="158" t="b">
        <f t="shared" si="26"/>
        <v>1</v>
      </c>
      <c r="Z54" s="158" t="b">
        <f t="shared" si="27"/>
        <v>1</v>
      </c>
      <c r="AA54" s="158" t="b">
        <f t="shared" si="28"/>
        <v>1</v>
      </c>
      <c r="AB54" s="158" t="b">
        <f t="shared" si="29"/>
        <v>1</v>
      </c>
      <c r="AC54" s="158" t="b">
        <f t="shared" si="30"/>
        <v>1</v>
      </c>
      <c r="AD54" s="158" t="b">
        <f t="shared" si="31"/>
        <v>1</v>
      </c>
      <c r="AE54" s="65"/>
      <c r="AF54" s="65"/>
      <c r="AI54" s="65"/>
      <c r="AJ54" s="65"/>
      <c r="AK54" s="65"/>
      <c r="AL54" s="65"/>
      <c r="AM54" s="65"/>
      <c r="AN54" s="65"/>
      <c r="AO54" s="65"/>
      <c r="AP54" s="65"/>
      <c r="AQ54" s="65"/>
    </row>
    <row r="55" spans="1:43" s="7" customFormat="1" ht="22" customHeight="1" x14ac:dyDescent="0.25">
      <c r="A55" s="2"/>
      <c r="B55" s="25">
        <f t="shared" si="4"/>
        <v>43</v>
      </c>
      <c r="C55" s="173"/>
      <c r="D55" s="174"/>
      <c r="E55" s="21"/>
      <c r="F55" s="24">
        <f t="shared" si="5"/>
        <v>0</v>
      </c>
      <c r="G55" s="34"/>
      <c r="H55" s="170">
        <f t="shared" si="34"/>
        <v>0</v>
      </c>
      <c r="I55" s="171"/>
      <c r="J55" s="132"/>
      <c r="K55" s="133"/>
      <c r="L55" s="172"/>
      <c r="M55" s="172"/>
      <c r="N55" s="80">
        <f t="shared" si="6"/>
        <v>0</v>
      </c>
      <c r="O55" s="148" t="s">
        <v>87</v>
      </c>
      <c r="P55" s="152"/>
      <c r="Q55" s="96">
        <v>0</v>
      </c>
      <c r="R55" s="97"/>
      <c r="S55" s="97"/>
      <c r="T55" s="98">
        <f t="shared" si="7"/>
        <v>0</v>
      </c>
      <c r="U55" s="112">
        <f t="shared" si="20"/>
        <v>0</v>
      </c>
      <c r="V55" s="113" t="str">
        <f t="shared" si="21"/>
        <v xml:space="preserve"> </v>
      </c>
      <c r="W55" s="114" t="str">
        <f t="shared" si="22"/>
        <v xml:space="preserve">  </v>
      </c>
      <c r="X55" s="158" t="b">
        <f t="shared" si="25"/>
        <v>1</v>
      </c>
      <c r="Y55" s="158" t="b">
        <f t="shared" si="26"/>
        <v>1</v>
      </c>
      <c r="Z55" s="158" t="b">
        <f t="shared" si="27"/>
        <v>1</v>
      </c>
      <c r="AA55" s="158" t="b">
        <f t="shared" si="28"/>
        <v>1</v>
      </c>
      <c r="AB55" s="158" t="b">
        <f t="shared" si="29"/>
        <v>1</v>
      </c>
      <c r="AC55" s="158" t="b">
        <f t="shared" si="30"/>
        <v>1</v>
      </c>
      <c r="AD55" s="158" t="b">
        <f t="shared" si="31"/>
        <v>1</v>
      </c>
      <c r="AE55" s="65"/>
      <c r="AF55" s="65"/>
      <c r="AI55" s="65"/>
      <c r="AJ55" s="65"/>
      <c r="AK55" s="65"/>
      <c r="AL55" s="65"/>
      <c r="AM55" s="65"/>
      <c r="AN55" s="65"/>
      <c r="AO55" s="65"/>
      <c r="AP55" s="65"/>
      <c r="AQ55" s="65"/>
    </row>
    <row r="56" spans="1:43" s="7" customFormat="1" ht="22" customHeight="1" x14ac:dyDescent="0.25">
      <c r="A56" s="2"/>
      <c r="B56" s="25">
        <f t="shared" si="4"/>
        <v>44</v>
      </c>
      <c r="C56" s="173"/>
      <c r="D56" s="174"/>
      <c r="E56" s="21"/>
      <c r="F56" s="24">
        <f t="shared" si="5"/>
        <v>0</v>
      </c>
      <c r="G56" s="34"/>
      <c r="H56" s="170">
        <f t="shared" si="34"/>
        <v>0</v>
      </c>
      <c r="I56" s="171"/>
      <c r="J56" s="132"/>
      <c r="K56" s="133"/>
      <c r="L56" s="172"/>
      <c r="M56" s="172"/>
      <c r="N56" s="80">
        <f t="shared" si="6"/>
        <v>0</v>
      </c>
      <c r="O56" s="148" t="s">
        <v>87</v>
      </c>
      <c r="P56" s="152"/>
      <c r="Q56" s="96">
        <v>0</v>
      </c>
      <c r="R56" s="97"/>
      <c r="S56" s="97"/>
      <c r="T56" s="98">
        <f t="shared" si="7"/>
        <v>0</v>
      </c>
      <c r="U56" s="112">
        <f t="shared" si="20"/>
        <v>0</v>
      </c>
      <c r="V56" s="113" t="str">
        <f t="shared" si="21"/>
        <v xml:space="preserve"> </v>
      </c>
      <c r="W56" s="114" t="str">
        <f t="shared" si="22"/>
        <v xml:space="preserve">  </v>
      </c>
      <c r="X56" s="158" t="b">
        <f t="shared" si="25"/>
        <v>1</v>
      </c>
      <c r="Y56" s="158" t="b">
        <f t="shared" si="26"/>
        <v>1</v>
      </c>
      <c r="Z56" s="158" t="b">
        <f t="shared" si="27"/>
        <v>1</v>
      </c>
      <c r="AA56" s="158" t="b">
        <f t="shared" si="28"/>
        <v>1</v>
      </c>
      <c r="AB56" s="158" t="b">
        <f t="shared" si="29"/>
        <v>1</v>
      </c>
      <c r="AC56" s="158" t="b">
        <f t="shared" si="30"/>
        <v>1</v>
      </c>
      <c r="AD56" s="158" t="b">
        <f t="shared" si="31"/>
        <v>1</v>
      </c>
      <c r="AE56" s="65"/>
      <c r="AF56" s="65"/>
      <c r="AI56" s="65"/>
      <c r="AJ56" s="65"/>
      <c r="AK56" s="65"/>
      <c r="AL56" s="65"/>
      <c r="AM56" s="65"/>
      <c r="AN56" s="65"/>
      <c r="AO56" s="65"/>
      <c r="AP56" s="65"/>
      <c r="AQ56" s="65"/>
    </row>
    <row r="57" spans="1:43" s="7" customFormat="1" ht="22" customHeight="1" x14ac:dyDescent="0.25">
      <c r="A57" s="2"/>
      <c r="B57" s="25">
        <f t="shared" si="4"/>
        <v>45</v>
      </c>
      <c r="C57" s="173"/>
      <c r="D57" s="174"/>
      <c r="E57" s="21"/>
      <c r="F57" s="24">
        <f t="shared" si="5"/>
        <v>0</v>
      </c>
      <c r="G57" s="34"/>
      <c r="H57" s="170">
        <f t="shared" si="34"/>
        <v>0</v>
      </c>
      <c r="I57" s="171"/>
      <c r="J57" s="132"/>
      <c r="K57" s="133"/>
      <c r="L57" s="172"/>
      <c r="M57" s="172"/>
      <c r="N57" s="80">
        <f t="shared" si="6"/>
        <v>0</v>
      </c>
      <c r="O57" s="148" t="s">
        <v>87</v>
      </c>
      <c r="P57" s="152"/>
      <c r="Q57" s="96">
        <v>0</v>
      </c>
      <c r="R57" s="97"/>
      <c r="S57" s="97"/>
      <c r="T57" s="98">
        <f t="shared" si="7"/>
        <v>0</v>
      </c>
      <c r="U57" s="112">
        <f t="shared" si="20"/>
        <v>0</v>
      </c>
      <c r="V57" s="113" t="str">
        <f t="shared" si="21"/>
        <v xml:space="preserve"> </v>
      </c>
      <c r="W57" s="114" t="str">
        <f t="shared" si="22"/>
        <v xml:space="preserve">  </v>
      </c>
      <c r="X57" s="158" t="b">
        <f t="shared" si="25"/>
        <v>1</v>
      </c>
      <c r="Y57" s="158" t="b">
        <f t="shared" si="26"/>
        <v>1</v>
      </c>
      <c r="Z57" s="158" t="b">
        <f t="shared" si="27"/>
        <v>1</v>
      </c>
      <c r="AA57" s="158" t="b">
        <f t="shared" si="28"/>
        <v>1</v>
      </c>
      <c r="AB57" s="158" t="b">
        <f t="shared" si="29"/>
        <v>1</v>
      </c>
      <c r="AC57" s="158" t="b">
        <f t="shared" si="30"/>
        <v>1</v>
      </c>
      <c r="AD57" s="158" t="b">
        <f t="shared" si="31"/>
        <v>1</v>
      </c>
      <c r="AE57" s="65"/>
      <c r="AF57" s="65"/>
      <c r="AI57" s="65"/>
      <c r="AJ57" s="65"/>
      <c r="AK57" s="65"/>
      <c r="AL57" s="65"/>
      <c r="AM57" s="65"/>
      <c r="AN57" s="65"/>
      <c r="AO57" s="65"/>
      <c r="AP57" s="65"/>
      <c r="AQ57" s="65"/>
    </row>
    <row r="58" spans="1:43" s="7" customFormat="1" ht="22" customHeight="1" x14ac:dyDescent="0.25">
      <c r="A58" s="2"/>
      <c r="B58" s="25">
        <f t="shared" si="4"/>
        <v>46</v>
      </c>
      <c r="C58" s="173"/>
      <c r="D58" s="174"/>
      <c r="E58" s="21"/>
      <c r="F58" s="24">
        <f t="shared" si="5"/>
        <v>0</v>
      </c>
      <c r="G58" s="34"/>
      <c r="H58" s="170">
        <f t="shared" si="34"/>
        <v>0</v>
      </c>
      <c r="I58" s="171"/>
      <c r="J58" s="132"/>
      <c r="K58" s="133"/>
      <c r="L58" s="172"/>
      <c r="M58" s="172"/>
      <c r="N58" s="80">
        <f t="shared" si="6"/>
        <v>0</v>
      </c>
      <c r="O58" s="148" t="s">
        <v>87</v>
      </c>
      <c r="P58" s="152"/>
      <c r="Q58" s="96">
        <v>0</v>
      </c>
      <c r="R58" s="97"/>
      <c r="S58" s="97"/>
      <c r="T58" s="98">
        <f t="shared" si="7"/>
        <v>0</v>
      </c>
      <c r="U58" s="112">
        <f t="shared" si="20"/>
        <v>0</v>
      </c>
      <c r="V58" s="113" t="str">
        <f t="shared" si="21"/>
        <v xml:space="preserve"> </v>
      </c>
      <c r="W58" s="114" t="str">
        <f t="shared" si="22"/>
        <v xml:space="preserve">  </v>
      </c>
      <c r="X58" s="158" t="b">
        <f t="shared" si="25"/>
        <v>1</v>
      </c>
      <c r="Y58" s="158" t="b">
        <f t="shared" si="26"/>
        <v>1</v>
      </c>
      <c r="Z58" s="158" t="b">
        <f t="shared" si="27"/>
        <v>1</v>
      </c>
      <c r="AA58" s="158" t="b">
        <f t="shared" si="28"/>
        <v>1</v>
      </c>
      <c r="AB58" s="158" t="b">
        <f t="shared" si="29"/>
        <v>1</v>
      </c>
      <c r="AC58" s="158" t="b">
        <f t="shared" si="30"/>
        <v>1</v>
      </c>
      <c r="AD58" s="158" t="b">
        <f t="shared" si="31"/>
        <v>1</v>
      </c>
      <c r="AE58" s="65"/>
      <c r="AF58" s="65"/>
      <c r="AI58" s="65"/>
      <c r="AJ58" s="65"/>
      <c r="AK58" s="65"/>
      <c r="AL58" s="65"/>
      <c r="AM58" s="65"/>
      <c r="AN58" s="65"/>
      <c r="AO58" s="65"/>
      <c r="AP58" s="65"/>
      <c r="AQ58" s="65"/>
    </row>
    <row r="59" spans="1:43" s="7" customFormat="1" ht="22" customHeight="1" x14ac:dyDescent="0.25">
      <c r="A59" s="2"/>
      <c r="B59" s="25">
        <f t="shared" si="4"/>
        <v>47</v>
      </c>
      <c r="C59" s="173"/>
      <c r="D59" s="174"/>
      <c r="E59" s="21"/>
      <c r="F59" s="24">
        <f t="shared" si="5"/>
        <v>0</v>
      </c>
      <c r="G59" s="34"/>
      <c r="H59" s="170">
        <f t="shared" si="34"/>
        <v>0</v>
      </c>
      <c r="I59" s="171"/>
      <c r="J59" s="132"/>
      <c r="K59" s="133"/>
      <c r="L59" s="172"/>
      <c r="M59" s="172"/>
      <c r="N59" s="80">
        <f t="shared" si="6"/>
        <v>0</v>
      </c>
      <c r="O59" s="148" t="s">
        <v>87</v>
      </c>
      <c r="P59" s="152"/>
      <c r="Q59" s="96">
        <v>0</v>
      </c>
      <c r="R59" s="97"/>
      <c r="S59" s="97"/>
      <c r="T59" s="98">
        <f t="shared" si="7"/>
        <v>0</v>
      </c>
      <c r="U59" s="112">
        <f t="shared" si="20"/>
        <v>0</v>
      </c>
      <c r="V59" s="113" t="str">
        <f t="shared" si="21"/>
        <v xml:space="preserve"> </v>
      </c>
      <c r="W59" s="114" t="str">
        <f t="shared" si="22"/>
        <v xml:space="preserve">  </v>
      </c>
      <c r="X59" s="158" t="b">
        <f t="shared" si="25"/>
        <v>1</v>
      </c>
      <c r="Y59" s="158" t="b">
        <f t="shared" si="26"/>
        <v>1</v>
      </c>
      <c r="Z59" s="158" t="b">
        <f t="shared" si="27"/>
        <v>1</v>
      </c>
      <c r="AA59" s="158" t="b">
        <f t="shared" si="28"/>
        <v>1</v>
      </c>
      <c r="AB59" s="158" t="b">
        <f t="shared" si="29"/>
        <v>1</v>
      </c>
      <c r="AC59" s="158" t="b">
        <f t="shared" si="30"/>
        <v>1</v>
      </c>
      <c r="AD59" s="158" t="b">
        <f t="shared" si="31"/>
        <v>1</v>
      </c>
      <c r="AE59" s="65"/>
      <c r="AF59" s="65"/>
      <c r="AI59" s="65"/>
      <c r="AJ59" s="65"/>
      <c r="AK59" s="65"/>
      <c r="AL59" s="65"/>
      <c r="AM59" s="65"/>
      <c r="AN59" s="65"/>
      <c r="AO59" s="65"/>
      <c r="AP59" s="65"/>
      <c r="AQ59" s="65"/>
    </row>
    <row r="60" spans="1:43" s="7" customFormat="1" ht="22" customHeight="1" x14ac:dyDescent="0.25">
      <c r="A60" s="2"/>
      <c r="B60" s="25">
        <f t="shared" si="4"/>
        <v>48</v>
      </c>
      <c r="C60" s="173"/>
      <c r="D60" s="174"/>
      <c r="E60" s="21"/>
      <c r="F60" s="24">
        <f t="shared" si="5"/>
        <v>0</v>
      </c>
      <c r="G60" s="34"/>
      <c r="H60" s="170">
        <f t="shared" si="34"/>
        <v>0</v>
      </c>
      <c r="I60" s="171"/>
      <c r="J60" s="132"/>
      <c r="K60" s="133"/>
      <c r="L60" s="172"/>
      <c r="M60" s="172"/>
      <c r="N60" s="80">
        <f t="shared" si="6"/>
        <v>0</v>
      </c>
      <c r="O60" s="148" t="s">
        <v>87</v>
      </c>
      <c r="P60" s="152"/>
      <c r="Q60" s="96">
        <v>0</v>
      </c>
      <c r="R60" s="97"/>
      <c r="S60" s="97"/>
      <c r="T60" s="98">
        <f t="shared" si="7"/>
        <v>0</v>
      </c>
      <c r="U60" s="112">
        <f t="shared" si="20"/>
        <v>0</v>
      </c>
      <c r="V60" s="113" t="str">
        <f t="shared" si="21"/>
        <v xml:space="preserve"> </v>
      </c>
      <c r="W60" s="114" t="str">
        <f t="shared" si="22"/>
        <v xml:space="preserve">  </v>
      </c>
      <c r="X60" s="158" t="b">
        <f t="shared" si="25"/>
        <v>1</v>
      </c>
      <c r="Y60" s="158" t="b">
        <f t="shared" si="26"/>
        <v>1</v>
      </c>
      <c r="Z60" s="158" t="b">
        <f t="shared" si="27"/>
        <v>1</v>
      </c>
      <c r="AA60" s="158" t="b">
        <f t="shared" si="28"/>
        <v>1</v>
      </c>
      <c r="AB60" s="158" t="b">
        <f t="shared" si="29"/>
        <v>1</v>
      </c>
      <c r="AC60" s="158" t="b">
        <f t="shared" si="30"/>
        <v>1</v>
      </c>
      <c r="AD60" s="158" t="b">
        <f t="shared" si="31"/>
        <v>1</v>
      </c>
      <c r="AE60" s="65"/>
      <c r="AF60" s="65"/>
      <c r="AI60" s="65"/>
      <c r="AJ60" s="65"/>
      <c r="AK60" s="65"/>
      <c r="AL60" s="65"/>
      <c r="AM60" s="65"/>
      <c r="AN60" s="65"/>
      <c r="AO60" s="65"/>
      <c r="AP60" s="65"/>
      <c r="AQ60" s="65"/>
    </row>
    <row r="61" spans="1:43" s="7" customFormat="1" ht="22" customHeight="1" x14ac:dyDescent="0.25">
      <c r="A61" s="2"/>
      <c r="B61" s="25">
        <f t="shared" si="4"/>
        <v>49</v>
      </c>
      <c r="C61" s="173"/>
      <c r="D61" s="174"/>
      <c r="E61" s="21"/>
      <c r="F61" s="24">
        <f t="shared" si="5"/>
        <v>0</v>
      </c>
      <c r="G61" s="34"/>
      <c r="H61" s="170">
        <f t="shared" si="34"/>
        <v>0</v>
      </c>
      <c r="I61" s="171"/>
      <c r="J61" s="132"/>
      <c r="K61" s="133"/>
      <c r="L61" s="172"/>
      <c r="M61" s="172"/>
      <c r="N61" s="80">
        <f t="shared" si="6"/>
        <v>0</v>
      </c>
      <c r="O61" s="148" t="s">
        <v>87</v>
      </c>
      <c r="P61" s="152"/>
      <c r="Q61" s="96">
        <v>0</v>
      </c>
      <c r="R61" s="97"/>
      <c r="S61" s="97"/>
      <c r="T61" s="98">
        <f t="shared" si="7"/>
        <v>0</v>
      </c>
      <c r="U61" s="112">
        <f t="shared" si="20"/>
        <v>0</v>
      </c>
      <c r="V61" s="113" t="str">
        <f t="shared" si="21"/>
        <v xml:space="preserve"> </v>
      </c>
      <c r="W61" s="114" t="str">
        <f t="shared" si="22"/>
        <v xml:space="preserve">  </v>
      </c>
      <c r="X61" s="158" t="b">
        <f t="shared" si="25"/>
        <v>1</v>
      </c>
      <c r="Y61" s="158" t="b">
        <f t="shared" si="26"/>
        <v>1</v>
      </c>
      <c r="Z61" s="158" t="b">
        <f t="shared" si="27"/>
        <v>1</v>
      </c>
      <c r="AA61" s="158" t="b">
        <f t="shared" si="28"/>
        <v>1</v>
      </c>
      <c r="AB61" s="158" t="b">
        <f t="shared" si="29"/>
        <v>1</v>
      </c>
      <c r="AC61" s="158" t="b">
        <f t="shared" si="30"/>
        <v>1</v>
      </c>
      <c r="AD61" s="158" t="b">
        <f t="shared" si="31"/>
        <v>1</v>
      </c>
      <c r="AE61" s="65"/>
      <c r="AF61" s="65"/>
      <c r="AI61" s="65"/>
      <c r="AJ61" s="65"/>
      <c r="AK61" s="65"/>
      <c r="AL61" s="65"/>
      <c r="AM61" s="65"/>
      <c r="AN61" s="65"/>
      <c r="AO61" s="65"/>
      <c r="AP61" s="65"/>
      <c r="AQ61" s="65"/>
    </row>
    <row r="62" spans="1:43" s="7" customFormat="1" ht="22" customHeight="1" x14ac:dyDescent="0.25">
      <c r="A62" s="2"/>
      <c r="B62" s="25">
        <f t="shared" si="4"/>
        <v>50</v>
      </c>
      <c r="C62" s="173"/>
      <c r="D62" s="174"/>
      <c r="E62" s="21"/>
      <c r="F62" s="24">
        <f t="shared" si="5"/>
        <v>0</v>
      </c>
      <c r="G62" s="34"/>
      <c r="H62" s="170">
        <f t="shared" si="34"/>
        <v>0</v>
      </c>
      <c r="I62" s="171"/>
      <c r="J62" s="132"/>
      <c r="K62" s="133"/>
      <c r="L62" s="172"/>
      <c r="M62" s="172"/>
      <c r="N62" s="80">
        <f t="shared" si="6"/>
        <v>0</v>
      </c>
      <c r="O62" s="148" t="s">
        <v>87</v>
      </c>
      <c r="P62" s="152"/>
      <c r="Q62" s="96">
        <v>0</v>
      </c>
      <c r="R62" s="97"/>
      <c r="S62" s="97"/>
      <c r="T62" s="98">
        <f t="shared" si="7"/>
        <v>0</v>
      </c>
      <c r="U62" s="112">
        <f t="shared" si="20"/>
        <v>0</v>
      </c>
      <c r="V62" s="113" t="str">
        <f t="shared" si="21"/>
        <v xml:space="preserve"> </v>
      </c>
      <c r="W62" s="114" t="str">
        <f t="shared" si="22"/>
        <v xml:space="preserve">  </v>
      </c>
      <c r="X62" s="158" t="b">
        <f t="shared" si="25"/>
        <v>1</v>
      </c>
      <c r="Y62" s="158" t="b">
        <f t="shared" si="26"/>
        <v>1</v>
      </c>
      <c r="Z62" s="158" t="b">
        <f t="shared" si="27"/>
        <v>1</v>
      </c>
      <c r="AA62" s="158" t="b">
        <f t="shared" si="28"/>
        <v>1</v>
      </c>
      <c r="AB62" s="158" t="b">
        <f t="shared" si="29"/>
        <v>1</v>
      </c>
      <c r="AC62" s="158" t="b">
        <f t="shared" si="30"/>
        <v>1</v>
      </c>
      <c r="AD62" s="158" t="b">
        <f t="shared" si="31"/>
        <v>1</v>
      </c>
      <c r="AE62" s="65"/>
      <c r="AF62" s="65"/>
      <c r="AI62" s="65"/>
      <c r="AJ62" s="65"/>
      <c r="AK62" s="65"/>
      <c r="AL62" s="65"/>
      <c r="AM62" s="65"/>
      <c r="AN62" s="65"/>
      <c r="AO62" s="65"/>
      <c r="AP62" s="65"/>
      <c r="AQ62" s="65"/>
    </row>
    <row r="63" spans="1:43" s="7" customFormat="1" ht="22" customHeight="1" x14ac:dyDescent="0.25">
      <c r="A63" s="2"/>
      <c r="B63" s="25">
        <f t="shared" si="4"/>
        <v>51</v>
      </c>
      <c r="C63" s="188"/>
      <c r="D63" s="189"/>
      <c r="E63" s="21"/>
      <c r="F63" s="24">
        <f t="shared" si="5"/>
        <v>0</v>
      </c>
      <c r="G63" s="34"/>
      <c r="H63" s="170">
        <f t="shared" si="34"/>
        <v>0</v>
      </c>
      <c r="I63" s="171"/>
      <c r="J63" s="202"/>
      <c r="K63" s="203"/>
      <c r="L63" s="202"/>
      <c r="M63" s="203"/>
      <c r="N63" s="80">
        <f t="shared" si="6"/>
        <v>0</v>
      </c>
      <c r="O63" s="148" t="s">
        <v>87</v>
      </c>
      <c r="P63" s="152"/>
      <c r="Q63" s="96">
        <v>0</v>
      </c>
      <c r="R63" s="97"/>
      <c r="S63" s="97"/>
      <c r="T63" s="98">
        <f t="shared" si="7"/>
        <v>0</v>
      </c>
      <c r="U63" s="112">
        <f t="shared" si="20"/>
        <v>0</v>
      </c>
      <c r="V63" s="113" t="str">
        <f t="shared" si="21"/>
        <v xml:space="preserve"> </v>
      </c>
      <c r="W63" s="114" t="str">
        <f t="shared" si="22"/>
        <v xml:space="preserve">  </v>
      </c>
      <c r="X63" s="158" t="b">
        <f t="shared" si="2"/>
        <v>1</v>
      </c>
      <c r="Y63" s="158" t="b">
        <f t="shared" si="3"/>
        <v>1</v>
      </c>
      <c r="Z63" s="158" t="b">
        <f t="shared" si="8"/>
        <v>1</v>
      </c>
      <c r="AA63" s="158" t="b">
        <f t="shared" si="9"/>
        <v>1</v>
      </c>
      <c r="AB63" s="158" t="b">
        <f t="shared" si="10"/>
        <v>1</v>
      </c>
      <c r="AC63" s="158" t="b">
        <f t="shared" si="11"/>
        <v>1</v>
      </c>
      <c r="AD63" s="158" t="b">
        <f t="shared" si="12"/>
        <v>1</v>
      </c>
      <c r="AE63" s="65"/>
      <c r="AF63" s="65"/>
      <c r="AI63" s="65" t="b">
        <f t="shared" si="13"/>
        <v>1</v>
      </c>
      <c r="AJ63" s="65" t="b">
        <f t="shared" si="14"/>
        <v>1</v>
      </c>
      <c r="AK63" s="65" t="b">
        <f t="shared" si="15"/>
        <v>1</v>
      </c>
      <c r="AL63" s="65" t="b">
        <f t="shared" si="16"/>
        <v>1</v>
      </c>
      <c r="AM63" s="65" t="b">
        <f t="shared" si="17"/>
        <v>1</v>
      </c>
      <c r="AN63" s="65" t="b">
        <f t="shared" si="18"/>
        <v>1</v>
      </c>
      <c r="AO63" s="65"/>
      <c r="AP63" s="65"/>
      <c r="AQ63" s="65"/>
    </row>
    <row r="64" spans="1:43" s="7" customFormat="1" ht="22" customHeight="1" thickBot="1" x14ac:dyDescent="0.3">
      <c r="A64" s="2"/>
      <c r="B64" s="22">
        <f t="shared" si="4"/>
        <v>52</v>
      </c>
      <c r="C64" s="190"/>
      <c r="D64" s="191"/>
      <c r="E64" s="22"/>
      <c r="F64" s="33">
        <f>G63</f>
        <v>0</v>
      </c>
      <c r="G64" s="35"/>
      <c r="H64" s="232">
        <f>L63</f>
        <v>0</v>
      </c>
      <c r="I64" s="233"/>
      <c r="J64" s="234"/>
      <c r="K64" s="235"/>
      <c r="L64" s="231"/>
      <c r="M64" s="231"/>
      <c r="N64" s="81">
        <f t="shared" si="6"/>
        <v>0</v>
      </c>
      <c r="O64" s="149" t="s">
        <v>87</v>
      </c>
      <c r="P64" s="153"/>
      <c r="Q64" s="99"/>
      <c r="R64" s="100"/>
      <c r="S64" s="100"/>
      <c r="T64" s="101">
        <f t="shared" si="7"/>
        <v>0</v>
      </c>
      <c r="U64" s="115">
        <f>N64*P64</f>
        <v>0</v>
      </c>
      <c r="V64" s="116" t="str">
        <f t="shared" si="21"/>
        <v xml:space="preserve"> </v>
      </c>
      <c r="W64" s="117" t="str">
        <f t="shared" si="22"/>
        <v xml:space="preserve">  </v>
      </c>
      <c r="X64" s="158" t="b">
        <f t="shared" si="2"/>
        <v>1</v>
      </c>
      <c r="Y64" s="158" t="b">
        <f t="shared" si="3"/>
        <v>1</v>
      </c>
      <c r="Z64" s="158" t="b">
        <f t="shared" si="8"/>
        <v>1</v>
      </c>
      <c r="AA64" s="158" t="b">
        <f t="shared" si="9"/>
        <v>1</v>
      </c>
      <c r="AB64" s="158" t="b">
        <f t="shared" si="10"/>
        <v>1</v>
      </c>
      <c r="AC64" s="158" t="b">
        <f t="shared" si="11"/>
        <v>1</v>
      </c>
      <c r="AD64" s="158" t="b">
        <f>_xlfn.ISFORMULA(W64)</f>
        <v>1</v>
      </c>
      <c r="AE64" s="65"/>
      <c r="AF64" s="65"/>
      <c r="AI64" s="65" t="b">
        <f t="shared" si="13"/>
        <v>1</v>
      </c>
      <c r="AJ64" s="65" t="b">
        <f t="shared" si="14"/>
        <v>1</v>
      </c>
      <c r="AK64" s="65" t="b">
        <f t="shared" si="15"/>
        <v>1</v>
      </c>
      <c r="AL64" s="65" t="b">
        <f t="shared" si="16"/>
        <v>1</v>
      </c>
      <c r="AM64" s="65" t="b">
        <f t="shared" si="17"/>
        <v>1</v>
      </c>
      <c r="AN64" s="65" t="b">
        <f t="shared" si="18"/>
        <v>1</v>
      </c>
      <c r="AO64" s="65"/>
      <c r="AP64" s="65"/>
      <c r="AQ64" s="65"/>
    </row>
    <row r="65" spans="1:30" ht="20.149999999999999" customHeight="1" x14ac:dyDescent="0.25">
      <c r="A65" s="3" t="s">
        <v>0</v>
      </c>
      <c r="B65" s="3"/>
      <c r="C65" s="204"/>
      <c r="D65" s="204"/>
      <c r="E65" s="204"/>
      <c r="F65" s="27"/>
      <c r="G65" s="4"/>
      <c r="H65" s="4"/>
      <c r="I65" s="4"/>
      <c r="J65" s="14"/>
      <c r="K65" s="14"/>
      <c r="L65" s="14"/>
      <c r="M65" s="14"/>
      <c r="N65" s="14"/>
      <c r="O65" s="4"/>
      <c r="P65" s="4"/>
      <c r="Q65" s="4"/>
      <c r="R65" s="4"/>
      <c r="S65" s="4"/>
      <c r="T65" s="56"/>
      <c r="U65" s="4"/>
      <c r="V65" s="4" t="str">
        <f t="shared" si="21"/>
        <v xml:space="preserve"> </v>
      </c>
      <c r="W65" s="3" t="s">
        <v>0</v>
      </c>
      <c r="Z65" s="157" t="s">
        <v>0</v>
      </c>
      <c r="AB65" s="157" t="s">
        <v>0</v>
      </c>
      <c r="AC65" s="157" t="s">
        <v>0</v>
      </c>
      <c r="AD65" s="157" t="s">
        <v>0</v>
      </c>
    </row>
    <row r="66" spans="1:30" ht="20.149999999999999" customHeight="1" thickBot="1" x14ac:dyDescent="0.3">
      <c r="B66" s="3"/>
      <c r="C66" s="205" t="s">
        <v>77</v>
      </c>
      <c r="D66" s="205"/>
      <c r="E66" s="205"/>
      <c r="F66" s="27"/>
      <c r="G66" s="14"/>
      <c r="H66" s="14"/>
      <c r="I66" s="14"/>
      <c r="J66" s="14"/>
      <c r="K66" s="14"/>
      <c r="L66" s="14"/>
      <c r="M66" s="14"/>
      <c r="N66" s="14"/>
      <c r="O66" s="205" t="s">
        <v>96</v>
      </c>
      <c r="P66" s="205"/>
      <c r="Q66" s="205"/>
      <c r="R66" s="4"/>
      <c r="S66" s="4"/>
      <c r="T66" s="4"/>
      <c r="U66" s="12"/>
      <c r="V66" s="4"/>
      <c r="W66" s="3"/>
    </row>
    <row r="67" spans="1:30" ht="20.149999999999999" customHeight="1" x14ac:dyDescent="0.25">
      <c r="B67" s="128" t="s">
        <v>13</v>
      </c>
      <c r="C67" s="187" t="s">
        <v>79</v>
      </c>
      <c r="D67" s="187"/>
      <c r="E67" s="187"/>
      <c r="F67" s="187"/>
      <c r="G67" s="187"/>
      <c r="H67" s="187"/>
      <c r="I67" s="187"/>
      <c r="J67" s="14"/>
      <c r="K67" s="14"/>
      <c r="L67" s="14"/>
      <c r="M67" s="14"/>
      <c r="N67" s="154"/>
      <c r="O67" s="168" t="s">
        <v>66</v>
      </c>
      <c r="P67" s="118" t="s">
        <v>70</v>
      </c>
      <c r="Q67" s="119" t="s">
        <v>76</v>
      </c>
      <c r="R67" s="120" t="s">
        <v>52</v>
      </c>
      <c r="S67" s="119" t="s">
        <v>74</v>
      </c>
      <c r="T67" s="192" t="s">
        <v>84</v>
      </c>
      <c r="U67" s="193"/>
      <c r="V67" s="193"/>
      <c r="W67" s="194"/>
    </row>
    <row r="68" spans="1:30" ht="20.149999999999999" customHeight="1" x14ac:dyDescent="0.25">
      <c r="B68" s="128" t="s">
        <v>13</v>
      </c>
      <c r="C68" s="187" t="s">
        <v>80</v>
      </c>
      <c r="D68" s="187"/>
      <c r="E68" s="187"/>
      <c r="F68" s="187"/>
      <c r="G68" s="187"/>
      <c r="H68" s="187"/>
      <c r="I68" s="47"/>
      <c r="J68" s="14"/>
      <c r="K68" s="14"/>
      <c r="L68" s="14"/>
      <c r="M68" s="14"/>
      <c r="N68" s="154"/>
      <c r="O68" s="169"/>
      <c r="P68" s="42" t="s">
        <v>18</v>
      </c>
      <c r="Q68" s="43" t="s">
        <v>73</v>
      </c>
      <c r="R68" s="38" t="s">
        <v>71</v>
      </c>
      <c r="S68" s="43" t="s">
        <v>72</v>
      </c>
      <c r="T68" s="41" t="s">
        <v>23</v>
      </c>
      <c r="U68" s="126" t="s">
        <v>24</v>
      </c>
      <c r="V68" s="126" t="s">
        <v>75</v>
      </c>
      <c r="W68" s="127" t="s">
        <v>78</v>
      </c>
    </row>
    <row r="69" spans="1:30" ht="20.149999999999999" customHeight="1" x14ac:dyDescent="0.25">
      <c r="B69" s="128" t="s">
        <v>13</v>
      </c>
      <c r="C69" s="187" t="s">
        <v>81</v>
      </c>
      <c r="D69" s="187"/>
      <c r="E69" s="187"/>
      <c r="F69" s="187"/>
      <c r="G69" s="187"/>
      <c r="H69" s="187"/>
      <c r="I69" s="47"/>
      <c r="J69" s="14"/>
      <c r="K69" s="14"/>
      <c r="L69" s="14"/>
      <c r="M69" s="14"/>
      <c r="N69" s="154"/>
      <c r="O69" s="155" t="s">
        <v>67</v>
      </c>
      <c r="P69" s="142"/>
      <c r="Q69" s="55">
        <f>SUMIFS(N13:N64,$E$13:$E$64,"Vide")</f>
        <v>0</v>
      </c>
      <c r="R69" s="44" t="s">
        <v>83</v>
      </c>
      <c r="S69" s="44" t="s">
        <v>83</v>
      </c>
      <c r="T69" s="37">
        <f>SUMIFS(U13:U64,$E$13:$E$64,"Vide")</f>
        <v>0</v>
      </c>
      <c r="U69" s="57" t="str">
        <f>IFERROR((T69/P69)," ")</f>
        <v xml:space="preserve"> </v>
      </c>
      <c r="V69" s="44" t="s">
        <v>83</v>
      </c>
      <c r="W69" s="129" t="s">
        <v>83</v>
      </c>
    </row>
    <row r="70" spans="1:30" ht="20.149999999999999" customHeight="1" x14ac:dyDescent="0.25">
      <c r="B70" s="128"/>
      <c r="C70" s="187"/>
      <c r="D70" s="187"/>
      <c r="E70" s="187"/>
      <c r="F70" s="187"/>
      <c r="G70" s="187"/>
      <c r="H70" s="187"/>
      <c r="I70" s="47"/>
      <c r="J70" s="14"/>
      <c r="K70" s="14"/>
      <c r="L70" s="14"/>
      <c r="M70" s="14"/>
      <c r="N70" s="154"/>
      <c r="O70" s="155" t="s">
        <v>68</v>
      </c>
      <c r="P70" s="142"/>
      <c r="Q70" s="55">
        <f>SUMIFS(N13:N64,$E$13:$E$64,"Chargé")</f>
        <v>0</v>
      </c>
      <c r="R70" s="45">
        <f>SUMIFS(S13:S64,E13:E64,"Chargé")</f>
        <v>0</v>
      </c>
      <c r="S70" s="32">
        <f>SUMIFS(T13:T64,E13:E64,"Chargé")</f>
        <v>0</v>
      </c>
      <c r="T70" s="36">
        <f>SUMIFS(U13:U64,$E$13:$E$64,"Chargé")</f>
        <v>0</v>
      </c>
      <c r="U70" s="57" t="str">
        <f>IFERROR((T70/P70)," ")</f>
        <v xml:space="preserve"> </v>
      </c>
      <c r="V70" s="57" t="str">
        <f>IFERROR((T70/R70)," ")</f>
        <v xml:space="preserve"> </v>
      </c>
      <c r="W70" s="131" t="str">
        <f>IFERROR((T70/S70)*1000," ")</f>
        <v xml:space="preserve"> </v>
      </c>
    </row>
    <row r="71" spans="1:30" ht="20.25" customHeight="1" thickBot="1" x14ac:dyDescent="0.3">
      <c r="B71" s="128" t="s">
        <v>0</v>
      </c>
      <c r="C71" s="187"/>
      <c r="D71" s="187"/>
      <c r="E71" s="187"/>
      <c r="F71" s="187"/>
      <c r="G71" s="187"/>
      <c r="H71" s="187"/>
      <c r="I71" s="46"/>
      <c r="J71" s="14"/>
      <c r="K71" s="14"/>
      <c r="L71" s="14"/>
      <c r="M71" s="14"/>
      <c r="N71" s="154"/>
      <c r="O71" s="156" t="s">
        <v>69</v>
      </c>
      <c r="P71" s="143">
        <f>SUM(P69:P70)</f>
        <v>0</v>
      </c>
      <c r="Q71" s="121">
        <f>SUM(Q69:Q70)</f>
        <v>0</v>
      </c>
      <c r="R71" s="121">
        <f>SUM(R69,R70)</f>
        <v>0</v>
      </c>
      <c r="S71" s="122">
        <f>SUM(S69,S70)</f>
        <v>0</v>
      </c>
      <c r="T71" s="123">
        <f>SUM(T69:T70)</f>
        <v>0</v>
      </c>
      <c r="U71" s="124" t="str">
        <f>IFERROR((T71/N71)," ")</f>
        <v xml:space="preserve"> </v>
      </c>
      <c r="V71" s="124" t="str">
        <f>IFERROR((T71/R71)," ")</f>
        <v xml:space="preserve"> </v>
      </c>
      <c r="W71" s="130" t="s">
        <v>83</v>
      </c>
    </row>
    <row r="72" spans="1:30" ht="17.25" customHeight="1" x14ac:dyDescent="0.25">
      <c r="B72" s="128" t="s">
        <v>13</v>
      </c>
      <c r="C72" s="176" t="s">
        <v>82</v>
      </c>
      <c r="D72" s="176"/>
      <c r="E72" s="176"/>
      <c r="F72" s="176"/>
      <c r="G72" s="176"/>
      <c r="H72" s="176"/>
      <c r="I72" s="46"/>
      <c r="J72" s="48"/>
      <c r="K72" s="31"/>
      <c r="L72" s="31"/>
      <c r="M72" s="31"/>
      <c r="N72" s="30"/>
      <c r="O72" s="30"/>
      <c r="P72" s="30"/>
      <c r="Q72" s="30"/>
      <c r="R72" s="30"/>
      <c r="S72" s="32"/>
      <c r="T72" s="29"/>
      <c r="U72" s="28"/>
      <c r="V72" s="40"/>
      <c r="W72" s="49"/>
    </row>
    <row r="73" spans="1:30" ht="20.149999999999999" customHeight="1" x14ac:dyDescent="0.25">
      <c r="B73" s="3"/>
      <c r="C73" s="47"/>
      <c r="D73" s="47"/>
      <c r="E73" s="47"/>
      <c r="F73" s="47"/>
      <c r="G73" s="47"/>
      <c r="H73" s="47"/>
      <c r="I73" s="46"/>
      <c r="J73" s="48"/>
      <c r="K73" s="31"/>
      <c r="L73" s="31"/>
      <c r="M73" s="31"/>
      <c r="N73" s="30"/>
      <c r="O73" s="30"/>
      <c r="P73" s="30"/>
      <c r="Q73" s="30"/>
      <c r="R73" s="30"/>
      <c r="S73" s="32"/>
      <c r="T73" s="29"/>
      <c r="U73" s="28"/>
      <c r="V73" s="40"/>
      <c r="W73" s="49"/>
    </row>
    <row r="74" spans="1:30" ht="12.75" customHeight="1" x14ac:dyDescent="0.25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</row>
    <row r="75" spans="1:30" ht="14" x14ac:dyDescent="0.25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</row>
    <row r="76" spans="1:30" ht="14" x14ac:dyDescent="0.25">
      <c r="B76" s="39"/>
      <c r="C76" s="39" t="s"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</row>
    <row r="77" spans="1:30" ht="14" x14ac:dyDescent="0.25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</row>
    <row r="78" spans="1:30" ht="14" x14ac:dyDescent="0.25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</row>
    <row r="79" spans="1:30" ht="14" x14ac:dyDescent="0.25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</row>
    <row r="80" spans="1:30" ht="14" x14ac:dyDescent="0.25">
      <c r="B80" s="39"/>
      <c r="C80" s="39"/>
      <c r="D80" s="39"/>
      <c r="E80" s="39" t="s">
        <v>85</v>
      </c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</row>
    <row r="81" spans="2:16" ht="14" x14ac:dyDescent="0.25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</row>
    <row r="82" spans="2:16" ht="14" x14ac:dyDescent="0.25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</row>
  </sheetData>
  <sheetProtection algorithmName="SHA-512" hashValue="xN72ovbwCTHGtfs6HlZqPpGFMPSqd4CmM74PqM7fRIgfWgToLYSS6fVz0G5h7oWYJOjkHs9JdXZ28Kaor1OWUw==" saltValue="JQXRWmQGmSsNyKKscyiqyw==" spinCount="100000" sheet="1" objects="1" scenarios="1"/>
  <protectedRanges>
    <protectedRange sqref="F13" name="vertrek"/>
    <protectedRange sqref="J4:P5" name="kop2"/>
    <protectedRange sqref="E4:G5" name="kop1"/>
    <protectedRange sqref="C13:E64 G13:G64" name="DatumReis"/>
    <protectedRange sqref="H13 J13:M64" name="Brandstof"/>
    <protectedRange sqref="Q13:S64" name="transportprestatie"/>
    <protectedRange sqref="O13:O64" name="Brandstoflijst"/>
  </protectedRanges>
  <mergeCells count="221">
    <mergeCell ref="L63:M63"/>
    <mergeCell ref="L64:M64"/>
    <mergeCell ref="H63:I63"/>
    <mergeCell ref="H64:I64"/>
    <mergeCell ref="J64:K64"/>
    <mergeCell ref="H19:I19"/>
    <mergeCell ref="H17:I17"/>
    <mergeCell ref="H18:I18"/>
    <mergeCell ref="H23:I23"/>
    <mergeCell ref="J24:K24"/>
    <mergeCell ref="H24:I24"/>
    <mergeCell ref="H25:I25"/>
    <mergeCell ref="H26:I26"/>
    <mergeCell ref="J33:K33"/>
    <mergeCell ref="L35:M35"/>
    <mergeCell ref="L36:M36"/>
    <mergeCell ref="J63:K63"/>
    <mergeCell ref="L34:M34"/>
    <mergeCell ref="J25:K25"/>
    <mergeCell ref="J26:K26"/>
    <mergeCell ref="H32:I32"/>
    <mergeCell ref="H59:I59"/>
    <mergeCell ref="H60:I60"/>
    <mergeCell ref="H56:I56"/>
    <mergeCell ref="U7:W7"/>
    <mergeCell ref="Q7:T7"/>
    <mergeCell ref="H7:N7"/>
    <mergeCell ref="J13:K13"/>
    <mergeCell ref="J14:K14"/>
    <mergeCell ref="J15:K15"/>
    <mergeCell ref="J16:K16"/>
    <mergeCell ref="L14:M14"/>
    <mergeCell ref="L15:M15"/>
    <mergeCell ref="L16:M16"/>
    <mergeCell ref="L10:M10"/>
    <mergeCell ref="L11:M11"/>
    <mergeCell ref="L13:M13"/>
    <mergeCell ref="L9:M9"/>
    <mergeCell ref="H8:I8"/>
    <mergeCell ref="H10:I10"/>
    <mergeCell ref="H11:I11"/>
    <mergeCell ref="H13:I13"/>
    <mergeCell ref="H14:I14"/>
    <mergeCell ref="H15:I15"/>
    <mergeCell ref="H16:I16"/>
    <mergeCell ref="O7:P7"/>
    <mergeCell ref="B2:N2"/>
    <mergeCell ref="E4:G4"/>
    <mergeCell ref="C13:D13"/>
    <mergeCell ref="C14:D14"/>
    <mergeCell ref="C15:D15"/>
    <mergeCell ref="C16:D16"/>
    <mergeCell ref="C17:D17"/>
    <mergeCell ref="C18:D18"/>
    <mergeCell ref="C19:D19"/>
    <mergeCell ref="L19:M19"/>
    <mergeCell ref="C11:D11"/>
    <mergeCell ref="B3:H3"/>
    <mergeCell ref="E7:G7"/>
    <mergeCell ref="B4:C4"/>
    <mergeCell ref="B5:C5"/>
    <mergeCell ref="E5:G5"/>
    <mergeCell ref="C10:D10"/>
    <mergeCell ref="J8:K8"/>
    <mergeCell ref="L8:M8"/>
    <mergeCell ref="L17:M17"/>
    <mergeCell ref="L18:M18"/>
    <mergeCell ref="J19:K19"/>
    <mergeCell ref="J17:K17"/>
    <mergeCell ref="J18:K18"/>
    <mergeCell ref="C65:E65"/>
    <mergeCell ref="C66:E66"/>
    <mergeCell ref="C69:H71"/>
    <mergeCell ref="C46:D46"/>
    <mergeCell ref="C47:D47"/>
    <mergeCell ref="O66:Q66"/>
    <mergeCell ref="L30:M30"/>
    <mergeCell ref="L31:M31"/>
    <mergeCell ref="L25:M25"/>
    <mergeCell ref="L26:M26"/>
    <mergeCell ref="L27:M27"/>
    <mergeCell ref="L28:M28"/>
    <mergeCell ref="C27:D27"/>
    <mergeCell ref="C28:D28"/>
    <mergeCell ref="C29:D29"/>
    <mergeCell ref="C30:D30"/>
    <mergeCell ref="C31:D31"/>
    <mergeCell ref="H31:I31"/>
    <mergeCell ref="H27:I27"/>
    <mergeCell ref="H28:I28"/>
    <mergeCell ref="J28:K28"/>
    <mergeCell ref="J27:K27"/>
    <mergeCell ref="L29:M29"/>
    <mergeCell ref="H33:I33"/>
    <mergeCell ref="T67:W67"/>
    <mergeCell ref="U12:W12"/>
    <mergeCell ref="H12:I12"/>
    <mergeCell ref="J12:K12"/>
    <mergeCell ref="L12:M12"/>
    <mergeCell ref="J34:K34"/>
    <mergeCell ref="J35:K35"/>
    <mergeCell ref="J36:K36"/>
    <mergeCell ref="J29:K29"/>
    <mergeCell ref="J30:K30"/>
    <mergeCell ref="J31:K31"/>
    <mergeCell ref="J32:K32"/>
    <mergeCell ref="L32:M32"/>
    <mergeCell ref="L33:M33"/>
    <mergeCell ref="J20:K20"/>
    <mergeCell ref="J22:K22"/>
    <mergeCell ref="J23:K23"/>
    <mergeCell ref="L24:M24"/>
    <mergeCell ref="L21:M21"/>
    <mergeCell ref="L22:M22"/>
    <mergeCell ref="L20:M20"/>
    <mergeCell ref="H20:I20"/>
    <mergeCell ref="L23:M23"/>
    <mergeCell ref="J21:K21"/>
    <mergeCell ref="C72:H72"/>
    <mergeCell ref="H9:I9"/>
    <mergeCell ref="C12:D12"/>
    <mergeCell ref="F8:F11"/>
    <mergeCell ref="G8:G11"/>
    <mergeCell ref="C67:I67"/>
    <mergeCell ref="C23:D23"/>
    <mergeCell ref="C35:D35"/>
    <mergeCell ref="C36:D36"/>
    <mergeCell ref="H34:I34"/>
    <mergeCell ref="H35:I35"/>
    <mergeCell ref="H36:I36"/>
    <mergeCell ref="H29:I29"/>
    <mergeCell ref="H30:I30"/>
    <mergeCell ref="C32:D32"/>
    <mergeCell ref="C33:D33"/>
    <mergeCell ref="C24:D24"/>
    <mergeCell ref="C25:D25"/>
    <mergeCell ref="C26:D26"/>
    <mergeCell ref="C63:D63"/>
    <mergeCell ref="C64:D64"/>
    <mergeCell ref="C34:D34"/>
    <mergeCell ref="C45:D45"/>
    <mergeCell ref="C68:H68"/>
    <mergeCell ref="C48:D48"/>
    <mergeCell ref="C49:D49"/>
    <mergeCell ref="C50:D50"/>
    <mergeCell ref="C51:D51"/>
    <mergeCell ref="C52:D52"/>
    <mergeCell ref="C22:D22"/>
    <mergeCell ref="H21:I21"/>
    <mergeCell ref="H22:I22"/>
    <mergeCell ref="C20:D20"/>
    <mergeCell ref="C21:D21"/>
    <mergeCell ref="H51:I51"/>
    <mergeCell ref="H52:I52"/>
    <mergeCell ref="J4:M4"/>
    <mergeCell ref="C37:D37"/>
    <mergeCell ref="C38:D38"/>
    <mergeCell ref="C39:D39"/>
    <mergeCell ref="C40:D40"/>
    <mergeCell ref="C41:D41"/>
    <mergeCell ref="C42:D42"/>
    <mergeCell ref="C43:D43"/>
    <mergeCell ref="C44:D44"/>
    <mergeCell ref="C58:D58"/>
    <mergeCell ref="L53:M53"/>
    <mergeCell ref="L54:M54"/>
    <mergeCell ref="L55:M55"/>
    <mergeCell ref="L56:M56"/>
    <mergeCell ref="L57:M57"/>
    <mergeCell ref="L58:M58"/>
    <mergeCell ref="C59:D59"/>
    <mergeCell ref="C62:D62"/>
    <mergeCell ref="H58:I58"/>
    <mergeCell ref="C53:D53"/>
    <mergeCell ref="C54:D54"/>
    <mergeCell ref="C55:D55"/>
    <mergeCell ref="C56:D56"/>
    <mergeCell ref="L59:M59"/>
    <mergeCell ref="L60:M60"/>
    <mergeCell ref="L61:M61"/>
    <mergeCell ref="L62:M62"/>
    <mergeCell ref="C60:D60"/>
    <mergeCell ref="C61:D61"/>
    <mergeCell ref="H54:I54"/>
    <mergeCell ref="H55:I55"/>
    <mergeCell ref="C57:D57"/>
    <mergeCell ref="H53:I53"/>
    <mergeCell ref="H57:I57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O67:O68"/>
    <mergeCell ref="H61:I61"/>
    <mergeCell ref="H62:I62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H46:I46"/>
    <mergeCell ref="H47:I47"/>
    <mergeCell ref="H48:I48"/>
    <mergeCell ref="H49:I49"/>
    <mergeCell ref="H50:I50"/>
  </mergeCells>
  <conditionalFormatting sqref="E13:F64 G14:G63">
    <cfRule type="cellIs" dxfId="45" priority="30" operator="equal">
      <formula>0</formula>
    </cfRule>
  </conditionalFormatting>
  <conditionalFormatting sqref="F1:F8">
    <cfRule type="cellIs" dxfId="44" priority="3" operator="equal">
      <formula>0</formula>
    </cfRule>
  </conditionalFormatting>
  <conditionalFormatting sqref="F12">
    <cfRule type="cellIs" dxfId="43" priority="10" operator="equal">
      <formula>0</formula>
    </cfRule>
  </conditionalFormatting>
  <conditionalFormatting sqref="F75 F81:F1048576">
    <cfRule type="cellIs" dxfId="42" priority="31" operator="equal">
      <formula>0</formula>
    </cfRule>
  </conditionalFormatting>
  <conditionalFormatting sqref="H12">
    <cfRule type="cellIs" dxfId="41" priority="11" operator="equal">
      <formula>0</formula>
    </cfRule>
  </conditionalFormatting>
  <conditionalFormatting sqref="H5:M5">
    <cfRule type="cellIs" dxfId="40" priority="2" operator="equal">
      <formula>0</formula>
    </cfRule>
  </conditionalFormatting>
  <conditionalFormatting sqref="N13:P64">
    <cfRule type="cellIs" dxfId="39" priority="69" operator="equal">
      <formula>0</formula>
    </cfRule>
    <cfRule type="cellIs" dxfId="38" priority="70" operator="equal">
      <formula>0</formula>
    </cfRule>
  </conditionalFormatting>
  <conditionalFormatting sqref="N14:P64">
    <cfRule type="cellIs" dxfId="37" priority="7" operator="equal">
      <formula>FALSE</formula>
    </cfRule>
  </conditionalFormatting>
  <conditionalFormatting sqref="N69:Q73">
    <cfRule type="cellIs" dxfId="36" priority="33" operator="equal">
      <formula>0</formula>
    </cfRule>
    <cfRule type="cellIs" dxfId="35" priority="34" operator="equal">
      <formula>0</formula>
    </cfRule>
  </conditionalFormatting>
  <conditionalFormatting sqref="O13:O64">
    <cfRule type="cellIs" dxfId="34" priority="1" operator="equal">
      <formula>"choisir le carburant"</formula>
    </cfRule>
  </conditionalFormatting>
  <conditionalFormatting sqref="Q13:Q64">
    <cfRule type="cellIs" dxfId="33" priority="21" operator="equal">
      <formula>0</formula>
    </cfRule>
    <cfRule type="expression" dxfId="32" priority="22" stopIfTrue="1">
      <formula>$E13="Chargé"</formula>
    </cfRule>
    <cfRule type="cellIs" dxfId="31" priority="23" operator="equal">
      <formula>FALSE</formula>
    </cfRule>
    <cfRule type="cellIs" dxfId="30" priority="24" stopIfTrue="1" operator="equal">
      <formula>0</formula>
    </cfRule>
  </conditionalFormatting>
  <conditionalFormatting sqref="Q64">
    <cfRule type="cellIs" dxfId="29" priority="20" operator="equal">
      <formula>FALSE</formula>
    </cfRule>
  </conditionalFormatting>
  <conditionalFormatting sqref="R13:T64">
    <cfRule type="expression" dxfId="28" priority="12">
      <formula>$E13="Vide"</formula>
    </cfRule>
    <cfRule type="cellIs" dxfId="27" priority="14" operator="equal">
      <formula>FALSE</formula>
    </cfRule>
    <cfRule type="cellIs" dxfId="26" priority="19" stopIfTrue="1" operator="equal">
      <formula>0</formula>
    </cfRule>
  </conditionalFormatting>
  <conditionalFormatting sqref="U13:U64">
    <cfRule type="cellIs" dxfId="25" priority="58" operator="equal">
      <formula>0</formula>
    </cfRule>
  </conditionalFormatting>
  <conditionalFormatting sqref="V13:W64">
    <cfRule type="expression" dxfId="24" priority="53">
      <formula>$E13="Leeg"</formula>
    </cfRule>
  </conditionalFormatting>
  <conditionalFormatting sqref="X1:AF1048576">
    <cfRule type="cellIs" dxfId="23" priority="9" operator="equal">
      <formula>FALSE</formula>
    </cfRule>
  </conditionalFormatting>
  <dataValidations count="5">
    <dataValidation type="custom" allowBlank="1" showInputMessage="1" showErrorMessage="1" errorTitle="Let op" error="Bij &quot;Type&quot; is Empty ingevuld. Daarom hoeft deze niet ingevuld te worden. " sqref="V13:W64" xr:uid="{49C5FA64-F331-4C92-A58B-45E88B717566}">
      <formula1>$E13="Leeg"</formula1>
    </dataValidation>
    <dataValidation type="list" allowBlank="1" showInputMessage="1" showErrorMessage="1" sqref="E13:E64" xr:uid="{02EA7791-D333-49F5-AD3C-F754CACE42F9}">
      <formula1>"Vide,Chargé"</formula1>
    </dataValidation>
    <dataValidation type="custom" allowBlank="1" showInputMessage="1" showErrorMessage="1" errorTitle="Let op" error="Dans la colonne &quot;Type&quot;, la mention &quot;Chargé&quot; est indiquée. Il n'est donc pas nécessaire de remplir cette colonne. " sqref="Q13:Q64" xr:uid="{22C69023-8854-4B99-9757-F4290241F6EA}">
      <formula1>$E13="Vide"</formula1>
    </dataValidation>
    <dataValidation type="custom" allowBlank="1" showInputMessage="1" showErrorMessage="1" errorTitle="Let op" error="Bij 'Type' is 'Leeg' ingevuld. Daarom hoeft deze kolom niet ingevuld te worden. " sqref="T13:T64" xr:uid="{76B415C9-A2A8-2A43-B849-DDC16743EADD}">
      <formula1>$E13="Geladen"</formula1>
    </dataValidation>
    <dataValidation type="custom" allowBlank="1" showInputMessage="1" showErrorMessage="1" errorTitle="Let op" error="Pour &quot;Type&quot;, la colonne &quot;Vide&quot; est remplie. Il n'est donc pas nécessaire de remplir cette colonne. " sqref="R13:S64" xr:uid="{36A4687B-ED8D-40D2-A5A6-A67D1CFF57DC}">
      <formula1>$E13="Chargé"</formula1>
    </dataValidation>
  </dataValidations>
  <pageMargins left="0.23622047244094491" right="0.23622047244094491" top="0.39370078740157483" bottom="0.74803149606299213" header="0.31496062992125984" footer="0.31496062992125984"/>
  <pageSetup paperSize="8" scale="8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BD848D-1EA4-400A-96AC-B72E7B35DFA2}">
          <x14:formula1>
            <xm:f>Carburant!$A$1:$A$9</xm:f>
          </x14:formula1>
          <xm:sqref>O13:O64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DD3DD-6534-4E98-A281-29BAE339D07D}">
  <dimension ref="A1:B9"/>
  <sheetViews>
    <sheetView showGridLines="0" workbookViewId="0">
      <selection activeCell="D15" sqref="D15"/>
    </sheetView>
  </sheetViews>
  <sheetFormatPr defaultRowHeight="12.5" x14ac:dyDescent="0.25"/>
  <cols>
    <col min="1" max="1" width="19.36328125" customWidth="1"/>
  </cols>
  <sheetData>
    <row r="1" spans="1:2" ht="15" customHeight="1" x14ac:dyDescent="0.25">
      <c r="A1" s="137" t="s">
        <v>87</v>
      </c>
      <c r="B1" s="138">
        <v>0</v>
      </c>
    </row>
    <row r="2" spans="1:2" ht="15" customHeight="1" x14ac:dyDescent="0.25">
      <c r="A2" s="139" t="s">
        <v>88</v>
      </c>
      <c r="B2" s="140">
        <v>2.6520000000000001</v>
      </c>
    </row>
    <row r="3" spans="1:2" ht="15" customHeight="1" x14ac:dyDescent="0.25">
      <c r="A3" s="139" t="s">
        <v>89</v>
      </c>
      <c r="B3" s="140">
        <v>2.468</v>
      </c>
    </row>
    <row r="4" spans="1:2" ht="15" customHeight="1" x14ac:dyDescent="0.25">
      <c r="A4" s="139" t="s">
        <v>90</v>
      </c>
      <c r="B4" s="140">
        <v>3.2000000000000001E-2</v>
      </c>
    </row>
    <row r="5" spans="1:2" ht="15" customHeight="1" x14ac:dyDescent="0.25">
      <c r="A5" s="139" t="s">
        <v>91</v>
      </c>
      <c r="B5" s="140">
        <v>3.1E-2</v>
      </c>
    </row>
    <row r="6" spans="1:2" ht="15" customHeight="1" x14ac:dyDescent="0.25">
      <c r="A6" s="139" t="s">
        <v>92</v>
      </c>
      <c r="B6" s="140">
        <v>2.4649999999999999</v>
      </c>
    </row>
    <row r="7" spans="1:2" ht="15" customHeight="1" x14ac:dyDescent="0.25">
      <c r="A7" s="139" t="s">
        <v>93</v>
      </c>
      <c r="B7" s="140">
        <v>2.1280000000000001</v>
      </c>
    </row>
    <row r="8" spans="1:2" ht="15" customHeight="1" x14ac:dyDescent="0.25">
      <c r="A8" s="139" t="s">
        <v>94</v>
      </c>
      <c r="B8" s="140">
        <v>2.9449999999999998</v>
      </c>
    </row>
    <row r="9" spans="1:2" ht="15" customHeight="1" x14ac:dyDescent="0.25">
      <c r="A9" s="139" t="s">
        <v>95</v>
      </c>
      <c r="B9" s="140">
        <v>0.17599999999999999</v>
      </c>
    </row>
  </sheetData>
  <sheetProtection algorithmName="SHA-512" hashValue="DC39qVvh7mJb6Ncws0gEq10sneeg9Fq50u+cw/IEKjvgg50op8fAkShhnVih/xitC6bjpmI2iHKpbwlvNH0Tfw==" saltValue="0U/94reH7y5zKvbAu9Fq8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A792-50E3-4770-BE84-627A1BB87086}">
  <sheetPr>
    <pageSetUpPr fitToPage="1"/>
  </sheetPr>
  <dimension ref="A1:AM38"/>
  <sheetViews>
    <sheetView showGridLines="0" showZeros="0" topLeftCell="A5" zoomScaleNormal="100" zoomScaleSheetLayoutView="100" workbookViewId="0">
      <selection activeCell="F25" sqref="F25"/>
    </sheetView>
  </sheetViews>
  <sheetFormatPr defaultColWidth="9.1796875" defaultRowHeight="12.5" x14ac:dyDescent="0.25"/>
  <cols>
    <col min="1" max="1" width="6.26953125" style="3" customWidth="1"/>
    <col min="2" max="2" width="6.26953125" style="6" customWidth="1"/>
    <col min="3" max="3" width="9.1796875" style="5" customWidth="1"/>
    <col min="4" max="4" width="1.7265625" style="5" customWidth="1"/>
    <col min="5" max="7" width="20.7265625" style="5" customWidth="1"/>
    <col min="8" max="8" width="13.7265625" style="5" customWidth="1"/>
    <col min="9" max="9" width="1.7265625" style="5" customWidth="1"/>
    <col min="10" max="10" width="13.7265625" style="5" customWidth="1"/>
    <col min="11" max="11" width="1.7265625" style="5" customWidth="1"/>
    <col min="12" max="13" width="7.7265625" style="5" customWidth="1"/>
    <col min="14" max="14" width="14.7265625" style="5" customWidth="1"/>
    <col min="15" max="15" width="17" style="5" bestFit="1" customWidth="1"/>
    <col min="16" max="16" width="14.7265625" style="5" customWidth="1"/>
    <col min="17" max="21" width="11.7265625" style="5" customWidth="1"/>
    <col min="22" max="22" width="12.26953125" style="5" customWidth="1"/>
    <col min="23" max="23" width="11.7265625" style="6" customWidth="1"/>
    <col min="24" max="25" width="11.7265625" style="59" hidden="1" customWidth="1"/>
    <col min="26" max="26" width="15.7265625" style="59" hidden="1" customWidth="1"/>
    <col min="27" max="28" width="9.1796875" style="64" customWidth="1"/>
    <col min="29" max="29" width="9.1796875" style="6" customWidth="1"/>
    <col min="30" max="30" width="9.1796875" style="6"/>
    <col min="31" max="31" width="9.453125" style="6" bestFit="1" customWidth="1"/>
    <col min="32" max="16384" width="9.1796875" style="6"/>
  </cols>
  <sheetData>
    <row r="1" spans="1:39" ht="20.149999999999999" customHeight="1" x14ac:dyDescent="0.25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/>
      <c r="O1" s="4"/>
      <c r="P1" s="4"/>
      <c r="Q1" s="4"/>
      <c r="R1" s="4"/>
      <c r="S1" s="4"/>
      <c r="T1" s="4"/>
      <c r="U1" s="4"/>
      <c r="V1" s="4"/>
      <c r="W1" s="3"/>
    </row>
    <row r="2" spans="1:39" ht="20.149999999999999" customHeight="1" x14ac:dyDescent="0.25">
      <c r="B2" s="206" t="s">
        <v>28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134"/>
      <c r="P2" s="134"/>
      <c r="Q2" s="4"/>
      <c r="R2" s="4"/>
      <c r="S2" s="4"/>
      <c r="T2" s="4"/>
      <c r="U2" s="4"/>
      <c r="V2" s="4"/>
      <c r="W2" s="3"/>
    </row>
    <row r="3" spans="1:39" ht="20.149999999999999" customHeight="1" x14ac:dyDescent="0.25">
      <c r="B3" s="211"/>
      <c r="C3" s="211"/>
      <c r="D3" s="211"/>
      <c r="E3" s="211"/>
      <c r="F3" s="211"/>
      <c r="G3" s="211"/>
      <c r="H3" s="211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</row>
    <row r="4" spans="1:39" s="7" customFormat="1" ht="20.149999999999999" customHeight="1" x14ac:dyDescent="0.25">
      <c r="A4" s="2"/>
      <c r="B4" s="215" t="s">
        <v>29</v>
      </c>
      <c r="C4" s="215" t="s">
        <v>2</v>
      </c>
      <c r="D4" s="15" t="s">
        <v>1</v>
      </c>
      <c r="E4" s="207"/>
      <c r="F4" s="207"/>
      <c r="G4" s="207"/>
      <c r="H4" s="16" t="s">
        <v>12</v>
      </c>
      <c r="I4" s="10" t="s">
        <v>1</v>
      </c>
      <c r="J4" s="237"/>
      <c r="K4" s="237"/>
      <c r="L4" s="237"/>
      <c r="M4" s="237"/>
      <c r="N4" s="237"/>
      <c r="O4" s="1"/>
      <c r="P4" s="1"/>
      <c r="Q4" s="2"/>
      <c r="R4" s="1"/>
      <c r="S4" s="1"/>
      <c r="T4" s="1"/>
      <c r="U4" s="2"/>
      <c r="V4" s="1"/>
      <c r="W4" s="2"/>
      <c r="X4" s="60"/>
      <c r="Y4" s="60"/>
      <c r="Z4" s="60"/>
      <c r="AA4" s="65"/>
      <c r="AB4" s="65"/>
    </row>
    <row r="5" spans="1:39" s="7" customFormat="1" ht="20.149999999999999" customHeight="1" x14ac:dyDescent="0.25">
      <c r="A5" s="2"/>
      <c r="B5" s="216" t="s">
        <v>30</v>
      </c>
      <c r="C5" s="216" t="s">
        <v>11</v>
      </c>
      <c r="D5" s="15" t="s">
        <v>1</v>
      </c>
      <c r="E5" s="217"/>
      <c r="F5" s="217"/>
      <c r="G5" s="217"/>
      <c r="H5" s="16" t="s">
        <v>0</v>
      </c>
      <c r="I5" s="10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/>
      <c r="O5" s="4"/>
      <c r="P5" s="4"/>
      <c r="Q5" s="2"/>
      <c r="R5" s="58"/>
      <c r="S5" s="1"/>
      <c r="T5" s="1"/>
      <c r="U5" s="1"/>
      <c r="V5" s="1"/>
      <c r="W5" s="2"/>
      <c r="X5" s="60"/>
      <c r="Y5" s="60"/>
      <c r="Z5" s="60"/>
      <c r="AA5" s="65"/>
      <c r="AB5" s="65"/>
    </row>
    <row r="6" spans="1:39" s="7" customFormat="1" ht="20.149999999999999" customHeight="1" thickBot="1" x14ac:dyDescent="0.3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60"/>
      <c r="Y6" s="60"/>
      <c r="Z6" s="60"/>
      <c r="AA6" s="65"/>
      <c r="AB6" s="65"/>
    </row>
    <row r="7" spans="1:39" s="9" customFormat="1" ht="27" customHeight="1" x14ac:dyDescent="0.25">
      <c r="A7" s="13"/>
      <c r="C7" s="10"/>
      <c r="D7" s="10"/>
      <c r="E7" s="212" t="s">
        <v>32</v>
      </c>
      <c r="F7" s="213"/>
      <c r="G7" s="214"/>
      <c r="H7" s="212" t="s">
        <v>33</v>
      </c>
      <c r="I7" s="213"/>
      <c r="J7" s="213"/>
      <c r="K7" s="213"/>
      <c r="L7" s="213"/>
      <c r="M7" s="213"/>
      <c r="N7" s="214"/>
      <c r="O7" s="212" t="s">
        <v>97</v>
      </c>
      <c r="P7" s="214"/>
      <c r="Q7" s="212" t="s">
        <v>34</v>
      </c>
      <c r="R7" s="213"/>
      <c r="S7" s="213"/>
      <c r="T7" s="213"/>
      <c r="U7" s="212" t="s">
        <v>35</v>
      </c>
      <c r="V7" s="213"/>
      <c r="W7" s="214"/>
      <c r="X7" s="61"/>
      <c r="Y7" s="61"/>
      <c r="Z7" s="61"/>
      <c r="AA7" s="66"/>
      <c r="AB7" s="66"/>
    </row>
    <row r="8" spans="1:39" s="8" customFormat="1" ht="15" customHeight="1" x14ac:dyDescent="0.25">
      <c r="A8" s="1"/>
      <c r="B8" s="17"/>
      <c r="C8" s="17"/>
      <c r="D8" s="17"/>
      <c r="E8" s="69" t="s">
        <v>0</v>
      </c>
      <c r="F8" s="181" t="s">
        <v>38</v>
      </c>
      <c r="G8" s="184" t="s">
        <v>39</v>
      </c>
      <c r="H8" s="227" t="s">
        <v>3</v>
      </c>
      <c r="I8" s="220"/>
      <c r="J8" s="219" t="s">
        <v>4</v>
      </c>
      <c r="K8" s="220"/>
      <c r="L8" s="221" t="s">
        <v>5</v>
      </c>
      <c r="M8" s="220"/>
      <c r="N8" s="73" t="s">
        <v>16</v>
      </c>
      <c r="O8" s="144"/>
      <c r="P8" s="135"/>
      <c r="Q8" s="82"/>
      <c r="R8" s="83" t="s">
        <v>9</v>
      </c>
      <c r="S8" s="83" t="s">
        <v>10</v>
      </c>
      <c r="T8" s="84" t="s">
        <v>15</v>
      </c>
      <c r="U8" s="102" t="s">
        <v>0</v>
      </c>
      <c r="V8" s="125" t="s">
        <v>55</v>
      </c>
      <c r="W8" s="103" t="s">
        <v>60</v>
      </c>
      <c r="X8" s="60"/>
      <c r="Y8" s="60"/>
      <c r="Z8" s="60"/>
      <c r="AA8" s="60"/>
      <c r="AB8" s="60"/>
    </row>
    <row r="9" spans="1:39" s="8" customFormat="1" ht="15" customHeight="1" x14ac:dyDescent="0.25">
      <c r="A9" s="1"/>
      <c r="B9" s="17"/>
      <c r="C9" s="17"/>
      <c r="D9" s="17"/>
      <c r="E9" s="70" t="s">
        <v>26</v>
      </c>
      <c r="F9" s="182"/>
      <c r="G9" s="185"/>
      <c r="H9" s="177" t="s">
        <v>40</v>
      </c>
      <c r="I9" s="178"/>
      <c r="J9" s="76" t="s">
        <v>49</v>
      </c>
      <c r="K9" s="75"/>
      <c r="L9" s="224" t="s">
        <v>40</v>
      </c>
      <c r="M9" s="178"/>
      <c r="N9" s="74"/>
      <c r="O9" s="145"/>
      <c r="P9" s="77" t="s">
        <v>98</v>
      </c>
      <c r="Q9" s="85"/>
      <c r="R9" s="86" t="s">
        <v>0</v>
      </c>
      <c r="S9" s="86"/>
      <c r="T9" s="87" t="s">
        <v>54</v>
      </c>
      <c r="U9" s="104" t="s">
        <v>55</v>
      </c>
      <c r="V9" s="105" t="s">
        <v>57</v>
      </c>
      <c r="W9" s="106" t="s">
        <v>61</v>
      </c>
      <c r="X9" s="60"/>
      <c r="Y9" s="60"/>
      <c r="Z9" s="60"/>
      <c r="AA9" s="60"/>
      <c r="AB9" s="60"/>
    </row>
    <row r="10" spans="1:39" s="7" customFormat="1" ht="14" x14ac:dyDescent="0.25">
      <c r="A10" s="2"/>
      <c r="B10" s="17"/>
      <c r="C10" s="218"/>
      <c r="D10" s="218"/>
      <c r="E10" s="71" t="s">
        <v>36</v>
      </c>
      <c r="F10" s="182"/>
      <c r="G10" s="185"/>
      <c r="H10" s="177" t="s">
        <v>48</v>
      </c>
      <c r="I10" s="178"/>
      <c r="J10" s="76" t="s">
        <v>50</v>
      </c>
      <c r="K10" s="75"/>
      <c r="L10" s="224" t="s">
        <v>48</v>
      </c>
      <c r="M10" s="178"/>
      <c r="N10" s="77" t="s">
        <v>41</v>
      </c>
      <c r="O10" s="146"/>
      <c r="P10" s="136" t="s">
        <v>99</v>
      </c>
      <c r="Q10" s="88" t="s">
        <v>42</v>
      </c>
      <c r="R10" s="86" t="s">
        <v>42</v>
      </c>
      <c r="S10" s="86" t="s">
        <v>52</v>
      </c>
      <c r="T10" s="87" t="s">
        <v>14</v>
      </c>
      <c r="U10" s="104" t="s">
        <v>56</v>
      </c>
      <c r="V10" s="105" t="s">
        <v>58</v>
      </c>
      <c r="W10" s="106" t="s">
        <v>59</v>
      </c>
      <c r="X10" s="60"/>
      <c r="Y10" s="60"/>
      <c r="Z10" s="60"/>
      <c r="AA10" s="65"/>
      <c r="AB10" s="65"/>
    </row>
    <row r="11" spans="1:39" s="19" customFormat="1" ht="15" customHeight="1" thickBot="1" x14ac:dyDescent="0.3">
      <c r="A11" s="18"/>
      <c r="B11" s="17" t="s">
        <v>0</v>
      </c>
      <c r="C11" s="210" t="s">
        <v>0</v>
      </c>
      <c r="D11" s="210"/>
      <c r="E11" s="72" t="s">
        <v>37</v>
      </c>
      <c r="F11" s="183"/>
      <c r="G11" s="186"/>
      <c r="H11" s="228" t="s">
        <v>43</v>
      </c>
      <c r="I11" s="226"/>
      <c r="J11" s="76" t="s">
        <v>44</v>
      </c>
      <c r="K11" s="75"/>
      <c r="L11" s="225" t="s">
        <v>51</v>
      </c>
      <c r="M11" s="226"/>
      <c r="N11" s="77" t="s">
        <v>45</v>
      </c>
      <c r="O11" s="146" t="s">
        <v>31</v>
      </c>
      <c r="P11" s="136" t="s">
        <v>100</v>
      </c>
      <c r="Q11" s="88" t="s">
        <v>46</v>
      </c>
      <c r="R11" s="86" t="s">
        <v>47</v>
      </c>
      <c r="S11" s="89" t="s">
        <v>53</v>
      </c>
      <c r="T11" s="87" t="s">
        <v>27</v>
      </c>
      <c r="U11" s="107" t="s">
        <v>6</v>
      </c>
      <c r="V11" s="108" t="s">
        <v>6</v>
      </c>
      <c r="W11" s="106" t="s">
        <v>7</v>
      </c>
      <c r="X11" s="62"/>
      <c r="Y11" s="62"/>
      <c r="Z11" s="62"/>
      <c r="AA11" s="67"/>
      <c r="AB11" s="67"/>
      <c r="AE11" s="67"/>
      <c r="AF11" s="67"/>
      <c r="AG11" s="67"/>
      <c r="AH11" s="67"/>
      <c r="AI11" s="67"/>
      <c r="AJ11" s="67"/>
      <c r="AK11" s="67"/>
      <c r="AL11" s="67"/>
      <c r="AM11" s="67"/>
    </row>
    <row r="12" spans="1:39" s="50" customFormat="1" ht="29.25" customHeight="1" thickBot="1" x14ac:dyDescent="0.3">
      <c r="B12" s="51" t="s">
        <v>8</v>
      </c>
      <c r="C12" s="236" t="s">
        <v>17</v>
      </c>
      <c r="D12" s="236"/>
      <c r="E12" s="53" t="s">
        <v>62</v>
      </c>
      <c r="F12" s="54" t="s">
        <v>63</v>
      </c>
      <c r="G12" s="52" t="s">
        <v>64</v>
      </c>
      <c r="H12" s="198" t="s">
        <v>63</v>
      </c>
      <c r="I12" s="199"/>
      <c r="J12" s="200" t="s">
        <v>64</v>
      </c>
      <c r="K12" s="201"/>
      <c r="L12" s="200" t="s">
        <v>64</v>
      </c>
      <c r="M12" s="201"/>
      <c r="N12" s="78" t="s">
        <v>65</v>
      </c>
      <c r="O12" s="150" t="s">
        <v>101</v>
      </c>
      <c r="P12" s="78" t="s">
        <v>65</v>
      </c>
      <c r="Q12" s="90" t="s">
        <v>64</v>
      </c>
      <c r="R12" s="91" t="s">
        <v>64</v>
      </c>
      <c r="S12" s="91" t="s">
        <v>64</v>
      </c>
      <c r="T12" s="92" t="s">
        <v>65</v>
      </c>
      <c r="U12" s="195" t="s">
        <v>65</v>
      </c>
      <c r="V12" s="196"/>
      <c r="W12" s="197"/>
      <c r="X12" s="63" t="s">
        <v>19</v>
      </c>
      <c r="Y12" s="63" t="s">
        <v>20</v>
      </c>
      <c r="Z12" s="63" t="s">
        <v>21</v>
      </c>
      <c r="AA12" s="68"/>
      <c r="AB12" s="68"/>
      <c r="AE12" s="68"/>
      <c r="AF12" s="68"/>
      <c r="AG12" s="68"/>
      <c r="AH12" s="68"/>
      <c r="AI12" s="68"/>
      <c r="AJ12" s="68"/>
      <c r="AK12" s="68"/>
      <c r="AL12" s="68"/>
      <c r="AM12" s="68"/>
    </row>
    <row r="13" spans="1:39" s="7" customFormat="1" ht="22" customHeight="1" x14ac:dyDescent="0.25">
      <c r="A13" s="2"/>
      <c r="B13" s="25">
        <v>1</v>
      </c>
      <c r="C13" s="208"/>
      <c r="D13" s="209"/>
      <c r="E13" s="20"/>
      <c r="F13" s="23" t="s">
        <v>25</v>
      </c>
      <c r="G13" s="26"/>
      <c r="H13" s="229">
        <v>0</v>
      </c>
      <c r="I13" s="230"/>
      <c r="J13" s="222">
        <v>0</v>
      </c>
      <c r="K13" s="223"/>
      <c r="L13" s="222">
        <v>0</v>
      </c>
      <c r="M13" s="223"/>
      <c r="N13" s="79">
        <f t="shared" ref="N13:N38" si="0">H13+J13-L13</f>
        <v>0</v>
      </c>
      <c r="O13" s="147" t="s">
        <v>87</v>
      </c>
      <c r="P13" s="151">
        <f>VLOOKUP(O13,Carburant!$A$1:$B$9,2,FALSE)</f>
        <v>0</v>
      </c>
      <c r="Q13" s="93"/>
      <c r="R13" s="94">
        <v>0</v>
      </c>
      <c r="S13" s="94">
        <v>0</v>
      </c>
      <c r="T13" s="95">
        <f>R13*S13</f>
        <v>0</v>
      </c>
      <c r="U13" s="109"/>
      <c r="V13" s="110" t="str">
        <f t="shared" ref="V13:V38" si="1">IFERROR((U13/S13)," ")</f>
        <v xml:space="preserve"> </v>
      </c>
      <c r="W13" s="111" t="str">
        <f t="shared" ref="W13:W24" si="2">IFERROR((U13/T13)*1000, "  ")</f>
        <v xml:space="preserve">  </v>
      </c>
      <c r="X13" s="60" t="b">
        <f t="shared" ref="X13:X38" si="3">_xlfn.ISFORMULA(F13)</f>
        <v>0</v>
      </c>
      <c r="Y13" s="60" t="b">
        <f t="shared" ref="Y13:Y38" si="4">_xlfn.ISFORMULA(H13)</f>
        <v>0</v>
      </c>
      <c r="Z13" s="60" t="b">
        <f>_xlfn.ISFORMULA(N13)</f>
        <v>1</v>
      </c>
      <c r="AA13" s="65"/>
      <c r="AB13" s="65"/>
      <c r="AE13" s="65" t="b">
        <f>_xlfn.ISFORMULA(H13)</f>
        <v>0</v>
      </c>
      <c r="AF13" s="65" t="b">
        <f>_xlfn.ISFORMULA(N13)</f>
        <v>1</v>
      </c>
      <c r="AG13" s="65" t="b">
        <f>_xlfn.ISFORMULA(T13)</f>
        <v>1</v>
      </c>
      <c r="AH13" s="65" t="b">
        <f>_xlfn.ISFORMULA(U13)</f>
        <v>0</v>
      </c>
      <c r="AI13" s="65" t="b">
        <f>_xlfn.ISFORMULA(V13)</f>
        <v>1</v>
      </c>
      <c r="AJ13" s="65" t="b">
        <f>_xlfn.ISFORMULA(W13)</f>
        <v>1</v>
      </c>
      <c r="AK13" s="65"/>
      <c r="AL13" s="65"/>
      <c r="AM13" s="65"/>
    </row>
    <row r="14" spans="1:39" s="7" customFormat="1" ht="22" customHeight="1" x14ac:dyDescent="0.25">
      <c r="A14" s="2"/>
      <c r="B14" s="25">
        <v>2</v>
      </c>
      <c r="C14" s="188"/>
      <c r="D14" s="189"/>
      <c r="E14" s="21"/>
      <c r="F14" s="24">
        <f t="shared" ref="F14:F38" si="5">G13</f>
        <v>0</v>
      </c>
      <c r="G14" s="34"/>
      <c r="H14" s="170">
        <f>L13</f>
        <v>0</v>
      </c>
      <c r="I14" s="171"/>
      <c r="J14" s="202">
        <v>0</v>
      </c>
      <c r="K14" s="203"/>
      <c r="L14" s="172">
        <v>0</v>
      </c>
      <c r="M14" s="172"/>
      <c r="N14" s="80">
        <f t="shared" si="0"/>
        <v>0</v>
      </c>
      <c r="O14" s="148" t="s">
        <v>87</v>
      </c>
      <c r="P14" s="152"/>
      <c r="Q14" s="96">
        <v>0</v>
      </c>
      <c r="R14" s="97"/>
      <c r="S14" s="97"/>
      <c r="T14" s="98">
        <f t="shared" ref="T14:T38" si="6">R14*S14</f>
        <v>0</v>
      </c>
      <c r="U14" s="112"/>
      <c r="V14" s="113" t="str">
        <f t="shared" si="1"/>
        <v xml:space="preserve"> </v>
      </c>
      <c r="W14" s="114" t="str">
        <f t="shared" si="2"/>
        <v xml:space="preserve">  </v>
      </c>
      <c r="X14" s="60" t="b">
        <f t="shared" si="3"/>
        <v>1</v>
      </c>
      <c r="Y14" s="60" t="b">
        <f t="shared" si="4"/>
        <v>1</v>
      </c>
      <c r="Z14" s="60" t="b">
        <f t="shared" ref="Z14:Z38" si="7">_xlfn.ISFORMULA(N14)</f>
        <v>1</v>
      </c>
      <c r="AA14" s="65"/>
      <c r="AB14" s="65"/>
      <c r="AE14" s="65" t="b">
        <f t="shared" ref="AE14:AE38" si="8">_xlfn.ISFORMULA(H14)</f>
        <v>1</v>
      </c>
      <c r="AF14" s="65" t="b">
        <f t="shared" ref="AF14:AF38" si="9">_xlfn.ISFORMULA(N14)</f>
        <v>1</v>
      </c>
      <c r="AG14" s="65" t="b">
        <f t="shared" ref="AG14:AJ38" si="10">_xlfn.ISFORMULA(T14)</f>
        <v>1</v>
      </c>
      <c r="AH14" s="65" t="b">
        <f t="shared" si="10"/>
        <v>0</v>
      </c>
      <c r="AI14" s="65" t="b">
        <f t="shared" si="10"/>
        <v>1</v>
      </c>
      <c r="AJ14" s="65" t="b">
        <f t="shared" si="10"/>
        <v>1</v>
      </c>
      <c r="AK14" s="65"/>
      <c r="AL14" s="65"/>
      <c r="AM14" s="65"/>
    </row>
    <row r="15" spans="1:39" s="7" customFormat="1" ht="22" customHeight="1" x14ac:dyDescent="0.25">
      <c r="A15" s="2"/>
      <c r="B15" s="21">
        <v>3</v>
      </c>
      <c r="C15" s="173"/>
      <c r="D15" s="174"/>
      <c r="E15" s="21"/>
      <c r="F15" s="24">
        <f t="shared" si="5"/>
        <v>0</v>
      </c>
      <c r="G15" s="34"/>
      <c r="H15" s="170">
        <f t="shared" ref="H15:H38" si="11">L14</f>
        <v>0</v>
      </c>
      <c r="I15" s="171"/>
      <c r="J15" s="202"/>
      <c r="K15" s="203"/>
      <c r="L15" s="172"/>
      <c r="M15" s="172"/>
      <c r="N15" s="80">
        <f t="shared" si="0"/>
        <v>0</v>
      </c>
      <c r="O15" s="148" t="s">
        <v>87</v>
      </c>
      <c r="P15" s="152"/>
      <c r="Q15" s="96"/>
      <c r="R15" s="97"/>
      <c r="S15" s="97"/>
      <c r="T15" s="98">
        <f t="shared" si="6"/>
        <v>0</v>
      </c>
      <c r="U15" s="112"/>
      <c r="V15" s="113" t="str">
        <f t="shared" si="1"/>
        <v xml:space="preserve"> </v>
      </c>
      <c r="W15" s="114" t="str">
        <f t="shared" si="2"/>
        <v xml:space="preserve">  </v>
      </c>
      <c r="X15" s="60" t="b">
        <f t="shared" si="3"/>
        <v>1</v>
      </c>
      <c r="Y15" s="60" t="b">
        <f t="shared" si="4"/>
        <v>1</v>
      </c>
      <c r="Z15" s="60" t="b">
        <f t="shared" si="7"/>
        <v>1</v>
      </c>
      <c r="AA15" s="65"/>
      <c r="AB15" s="65"/>
      <c r="AE15" s="65" t="b">
        <f t="shared" si="8"/>
        <v>1</v>
      </c>
      <c r="AF15" s="65" t="b">
        <f t="shared" si="9"/>
        <v>1</v>
      </c>
      <c r="AG15" s="65" t="b">
        <f t="shared" si="10"/>
        <v>1</v>
      </c>
      <c r="AH15" s="65" t="b">
        <f t="shared" si="10"/>
        <v>0</v>
      </c>
      <c r="AI15" s="65" t="b">
        <f t="shared" si="10"/>
        <v>1</v>
      </c>
      <c r="AJ15" s="65" t="b">
        <f t="shared" si="10"/>
        <v>1</v>
      </c>
      <c r="AK15" s="65"/>
      <c r="AL15" s="65"/>
      <c r="AM15" s="65"/>
    </row>
    <row r="16" spans="1:39" s="7" customFormat="1" ht="22" customHeight="1" x14ac:dyDescent="0.25">
      <c r="A16" s="2"/>
      <c r="B16" s="21">
        <v>4</v>
      </c>
      <c r="C16" s="173"/>
      <c r="D16" s="174"/>
      <c r="E16" s="21"/>
      <c r="F16" s="24">
        <f t="shared" si="5"/>
        <v>0</v>
      </c>
      <c r="G16" s="34"/>
      <c r="H16" s="170">
        <f t="shared" si="11"/>
        <v>0</v>
      </c>
      <c r="I16" s="171"/>
      <c r="J16" s="202"/>
      <c r="K16" s="203"/>
      <c r="L16" s="172"/>
      <c r="M16" s="172"/>
      <c r="N16" s="80">
        <f t="shared" si="0"/>
        <v>0</v>
      </c>
      <c r="O16" s="148" t="s">
        <v>87</v>
      </c>
      <c r="P16" s="152"/>
      <c r="Q16" s="96"/>
      <c r="R16" s="97"/>
      <c r="S16" s="97"/>
      <c r="T16" s="98">
        <f t="shared" si="6"/>
        <v>0</v>
      </c>
      <c r="U16" s="112"/>
      <c r="V16" s="113" t="str">
        <f t="shared" si="1"/>
        <v xml:space="preserve"> </v>
      </c>
      <c r="W16" s="114" t="str">
        <f t="shared" si="2"/>
        <v xml:space="preserve">  </v>
      </c>
      <c r="X16" s="60" t="b">
        <f t="shared" si="3"/>
        <v>1</v>
      </c>
      <c r="Y16" s="60" t="b">
        <f t="shared" si="4"/>
        <v>1</v>
      </c>
      <c r="Z16" s="60" t="b">
        <f t="shared" si="7"/>
        <v>1</v>
      </c>
      <c r="AA16" s="65"/>
      <c r="AB16" s="65"/>
      <c r="AE16" s="65" t="b">
        <f t="shared" si="8"/>
        <v>1</v>
      </c>
      <c r="AF16" s="65" t="b">
        <f t="shared" si="9"/>
        <v>1</v>
      </c>
      <c r="AG16" s="65" t="b">
        <f t="shared" si="10"/>
        <v>1</v>
      </c>
      <c r="AH16" s="65" t="b">
        <f t="shared" si="10"/>
        <v>0</v>
      </c>
      <c r="AI16" s="65" t="b">
        <f t="shared" si="10"/>
        <v>1</v>
      </c>
      <c r="AJ16" s="65" t="b">
        <f t="shared" si="10"/>
        <v>1</v>
      </c>
      <c r="AK16" s="65"/>
      <c r="AL16" s="65"/>
      <c r="AM16" s="65"/>
    </row>
    <row r="17" spans="1:39" s="7" customFormat="1" ht="22" customHeight="1" x14ac:dyDescent="0.25">
      <c r="A17" s="2"/>
      <c r="B17" s="21">
        <v>5</v>
      </c>
      <c r="C17" s="173"/>
      <c r="D17" s="174"/>
      <c r="E17" s="21"/>
      <c r="F17" s="24">
        <f t="shared" si="5"/>
        <v>0</v>
      </c>
      <c r="G17" s="34"/>
      <c r="H17" s="170">
        <f t="shared" si="11"/>
        <v>0</v>
      </c>
      <c r="I17" s="171"/>
      <c r="J17" s="202"/>
      <c r="K17" s="203"/>
      <c r="L17" s="172"/>
      <c r="M17" s="172"/>
      <c r="N17" s="80">
        <f t="shared" si="0"/>
        <v>0</v>
      </c>
      <c r="O17" s="148" t="s">
        <v>87</v>
      </c>
      <c r="P17" s="152"/>
      <c r="Q17" s="96"/>
      <c r="R17" s="97"/>
      <c r="S17" s="97"/>
      <c r="T17" s="98">
        <f t="shared" si="6"/>
        <v>0</v>
      </c>
      <c r="U17" s="112"/>
      <c r="V17" s="113" t="str">
        <f t="shared" si="1"/>
        <v xml:space="preserve"> </v>
      </c>
      <c r="W17" s="114" t="str">
        <f t="shared" si="2"/>
        <v xml:space="preserve">  </v>
      </c>
      <c r="X17" s="60" t="b">
        <f t="shared" si="3"/>
        <v>1</v>
      </c>
      <c r="Y17" s="60" t="b">
        <f t="shared" si="4"/>
        <v>1</v>
      </c>
      <c r="Z17" s="60" t="b">
        <f t="shared" si="7"/>
        <v>1</v>
      </c>
      <c r="AA17" s="65"/>
      <c r="AB17" s="65"/>
      <c r="AE17" s="65" t="b">
        <f t="shared" si="8"/>
        <v>1</v>
      </c>
      <c r="AF17" s="65" t="b">
        <f t="shared" si="9"/>
        <v>1</v>
      </c>
      <c r="AG17" s="65" t="b">
        <f t="shared" si="10"/>
        <v>1</v>
      </c>
      <c r="AH17" s="65" t="b">
        <f t="shared" si="10"/>
        <v>0</v>
      </c>
      <c r="AI17" s="65" t="b">
        <f t="shared" si="10"/>
        <v>1</v>
      </c>
      <c r="AJ17" s="65" t="b">
        <f t="shared" si="10"/>
        <v>1</v>
      </c>
      <c r="AK17" s="65"/>
      <c r="AL17" s="65"/>
      <c r="AM17" s="65"/>
    </row>
    <row r="18" spans="1:39" s="7" customFormat="1" ht="22" customHeight="1" x14ac:dyDescent="0.25">
      <c r="A18" s="2"/>
      <c r="B18" s="21">
        <v>6</v>
      </c>
      <c r="C18" s="173"/>
      <c r="D18" s="174"/>
      <c r="E18" s="21"/>
      <c r="F18" s="24">
        <f t="shared" si="5"/>
        <v>0</v>
      </c>
      <c r="G18" s="34"/>
      <c r="H18" s="170">
        <f t="shared" si="11"/>
        <v>0</v>
      </c>
      <c r="I18" s="171"/>
      <c r="J18" s="202"/>
      <c r="K18" s="203"/>
      <c r="L18" s="172"/>
      <c r="M18" s="172"/>
      <c r="N18" s="80">
        <f t="shared" si="0"/>
        <v>0</v>
      </c>
      <c r="O18" s="148" t="s">
        <v>87</v>
      </c>
      <c r="P18" s="152"/>
      <c r="Q18" s="96"/>
      <c r="R18" s="97"/>
      <c r="S18" s="97"/>
      <c r="T18" s="98">
        <f t="shared" si="6"/>
        <v>0</v>
      </c>
      <c r="U18" s="112"/>
      <c r="V18" s="113" t="str">
        <f t="shared" si="1"/>
        <v xml:space="preserve"> </v>
      </c>
      <c r="W18" s="114" t="str">
        <f t="shared" si="2"/>
        <v xml:space="preserve">  </v>
      </c>
      <c r="X18" s="60" t="b">
        <f t="shared" si="3"/>
        <v>1</v>
      </c>
      <c r="Y18" s="60" t="b">
        <f t="shared" si="4"/>
        <v>1</v>
      </c>
      <c r="Z18" s="60" t="b">
        <f t="shared" si="7"/>
        <v>1</v>
      </c>
      <c r="AA18" s="65"/>
      <c r="AB18" s="65"/>
      <c r="AE18" s="65" t="b">
        <f t="shared" si="8"/>
        <v>1</v>
      </c>
      <c r="AF18" s="65" t="b">
        <f t="shared" si="9"/>
        <v>1</v>
      </c>
      <c r="AG18" s="65" t="b">
        <f t="shared" si="10"/>
        <v>1</v>
      </c>
      <c r="AH18" s="65" t="b">
        <f t="shared" si="10"/>
        <v>0</v>
      </c>
      <c r="AI18" s="65" t="b">
        <f t="shared" si="10"/>
        <v>1</v>
      </c>
      <c r="AJ18" s="65" t="b">
        <f t="shared" si="10"/>
        <v>1</v>
      </c>
      <c r="AK18" s="65"/>
      <c r="AL18" s="65"/>
      <c r="AM18" s="65"/>
    </row>
    <row r="19" spans="1:39" s="7" customFormat="1" ht="22" customHeight="1" x14ac:dyDescent="0.25">
      <c r="A19" s="2"/>
      <c r="B19" s="21">
        <v>7</v>
      </c>
      <c r="C19" s="173"/>
      <c r="D19" s="174"/>
      <c r="E19" s="21"/>
      <c r="F19" s="24">
        <f t="shared" si="5"/>
        <v>0</v>
      </c>
      <c r="G19" s="34"/>
      <c r="H19" s="170">
        <f t="shared" si="11"/>
        <v>0</v>
      </c>
      <c r="I19" s="171"/>
      <c r="J19" s="202"/>
      <c r="K19" s="203"/>
      <c r="L19" s="172"/>
      <c r="M19" s="172"/>
      <c r="N19" s="80">
        <f t="shared" si="0"/>
        <v>0</v>
      </c>
      <c r="O19" s="148" t="s">
        <v>87</v>
      </c>
      <c r="P19" s="152"/>
      <c r="Q19" s="96"/>
      <c r="R19" s="97"/>
      <c r="S19" s="97"/>
      <c r="T19" s="98">
        <f t="shared" si="6"/>
        <v>0</v>
      </c>
      <c r="U19" s="112"/>
      <c r="V19" s="113" t="str">
        <f t="shared" si="1"/>
        <v xml:space="preserve"> </v>
      </c>
      <c r="W19" s="114" t="str">
        <f t="shared" si="2"/>
        <v xml:space="preserve">  </v>
      </c>
      <c r="X19" s="60" t="b">
        <f t="shared" si="3"/>
        <v>1</v>
      </c>
      <c r="Y19" s="60" t="b">
        <f t="shared" si="4"/>
        <v>1</v>
      </c>
      <c r="Z19" s="60" t="b">
        <f t="shared" si="7"/>
        <v>1</v>
      </c>
      <c r="AA19" s="65"/>
      <c r="AB19" s="65"/>
      <c r="AE19" s="65" t="b">
        <f t="shared" si="8"/>
        <v>1</v>
      </c>
      <c r="AF19" s="65" t="b">
        <f t="shared" si="9"/>
        <v>1</v>
      </c>
      <c r="AG19" s="65" t="b">
        <f t="shared" si="10"/>
        <v>1</v>
      </c>
      <c r="AH19" s="65" t="b">
        <f t="shared" si="10"/>
        <v>0</v>
      </c>
      <c r="AI19" s="65" t="b">
        <f t="shared" si="10"/>
        <v>1</v>
      </c>
      <c r="AJ19" s="65" t="b">
        <f t="shared" si="10"/>
        <v>1</v>
      </c>
      <c r="AK19" s="65"/>
      <c r="AL19" s="65"/>
      <c r="AM19" s="65"/>
    </row>
    <row r="20" spans="1:39" s="7" customFormat="1" ht="22" customHeight="1" x14ac:dyDescent="0.25">
      <c r="A20" s="2"/>
      <c r="B20" s="21">
        <v>8</v>
      </c>
      <c r="C20" s="173"/>
      <c r="D20" s="174"/>
      <c r="E20" s="21"/>
      <c r="F20" s="24">
        <f t="shared" si="5"/>
        <v>0</v>
      </c>
      <c r="G20" s="34"/>
      <c r="H20" s="170">
        <f t="shared" si="11"/>
        <v>0</v>
      </c>
      <c r="I20" s="171"/>
      <c r="J20" s="202"/>
      <c r="K20" s="203"/>
      <c r="L20" s="172"/>
      <c r="M20" s="172"/>
      <c r="N20" s="80">
        <f t="shared" si="0"/>
        <v>0</v>
      </c>
      <c r="O20" s="148" t="s">
        <v>87</v>
      </c>
      <c r="P20" s="152"/>
      <c r="Q20" s="96"/>
      <c r="R20" s="97"/>
      <c r="S20" s="97"/>
      <c r="T20" s="98">
        <f t="shared" si="6"/>
        <v>0</v>
      </c>
      <c r="U20" s="112"/>
      <c r="V20" s="113" t="str">
        <f t="shared" si="1"/>
        <v xml:space="preserve"> </v>
      </c>
      <c r="W20" s="114" t="str">
        <f t="shared" si="2"/>
        <v xml:space="preserve">  </v>
      </c>
      <c r="X20" s="60" t="b">
        <f t="shared" si="3"/>
        <v>1</v>
      </c>
      <c r="Y20" s="60" t="b">
        <f t="shared" si="4"/>
        <v>1</v>
      </c>
      <c r="Z20" s="60" t="b">
        <f t="shared" si="7"/>
        <v>1</v>
      </c>
      <c r="AA20" s="65"/>
      <c r="AB20" s="65"/>
      <c r="AE20" s="65" t="b">
        <f t="shared" si="8"/>
        <v>1</v>
      </c>
      <c r="AF20" s="65" t="b">
        <f t="shared" si="9"/>
        <v>1</v>
      </c>
      <c r="AG20" s="65" t="b">
        <f t="shared" si="10"/>
        <v>1</v>
      </c>
      <c r="AH20" s="65" t="b">
        <f t="shared" si="10"/>
        <v>0</v>
      </c>
      <c r="AI20" s="65" t="b">
        <f t="shared" si="10"/>
        <v>1</v>
      </c>
      <c r="AJ20" s="65" t="b">
        <f t="shared" si="10"/>
        <v>1</v>
      </c>
      <c r="AK20" s="65"/>
      <c r="AL20" s="65"/>
      <c r="AM20" s="65"/>
    </row>
    <row r="21" spans="1:39" s="7" customFormat="1" ht="22" customHeight="1" x14ac:dyDescent="0.25">
      <c r="A21" s="2"/>
      <c r="B21" s="21">
        <v>9</v>
      </c>
      <c r="C21" s="173"/>
      <c r="D21" s="174"/>
      <c r="E21" s="21"/>
      <c r="F21" s="24">
        <f t="shared" si="5"/>
        <v>0</v>
      </c>
      <c r="G21" s="34"/>
      <c r="H21" s="170">
        <f t="shared" si="11"/>
        <v>0</v>
      </c>
      <c r="I21" s="171"/>
      <c r="J21" s="202"/>
      <c r="K21" s="203"/>
      <c r="L21" s="172"/>
      <c r="M21" s="172"/>
      <c r="N21" s="80">
        <f t="shared" si="0"/>
        <v>0</v>
      </c>
      <c r="O21" s="148" t="s">
        <v>87</v>
      </c>
      <c r="P21" s="152"/>
      <c r="Q21" s="96"/>
      <c r="R21" s="97"/>
      <c r="S21" s="97"/>
      <c r="T21" s="98">
        <f t="shared" si="6"/>
        <v>0</v>
      </c>
      <c r="U21" s="112"/>
      <c r="V21" s="113" t="str">
        <f t="shared" si="1"/>
        <v xml:space="preserve"> </v>
      </c>
      <c r="W21" s="114" t="str">
        <f t="shared" si="2"/>
        <v xml:space="preserve">  </v>
      </c>
      <c r="X21" s="60" t="b">
        <f t="shared" si="3"/>
        <v>1</v>
      </c>
      <c r="Y21" s="60" t="b">
        <f t="shared" si="4"/>
        <v>1</v>
      </c>
      <c r="Z21" s="60" t="b">
        <f t="shared" si="7"/>
        <v>1</v>
      </c>
      <c r="AA21" s="65"/>
      <c r="AB21" s="65"/>
      <c r="AE21" s="65" t="b">
        <f t="shared" si="8"/>
        <v>1</v>
      </c>
      <c r="AF21" s="65" t="b">
        <f t="shared" si="9"/>
        <v>1</v>
      </c>
      <c r="AG21" s="65" t="b">
        <f t="shared" si="10"/>
        <v>1</v>
      </c>
      <c r="AH21" s="65" t="b">
        <f t="shared" si="10"/>
        <v>0</v>
      </c>
      <c r="AI21" s="65" t="b">
        <f t="shared" si="10"/>
        <v>1</v>
      </c>
      <c r="AJ21" s="65" t="b">
        <f t="shared" si="10"/>
        <v>1</v>
      </c>
      <c r="AK21" s="65"/>
      <c r="AL21" s="65"/>
      <c r="AM21" s="65"/>
    </row>
    <row r="22" spans="1:39" s="7" customFormat="1" ht="22" customHeight="1" x14ac:dyDescent="0.25">
      <c r="A22" s="2"/>
      <c r="B22" s="21">
        <v>10</v>
      </c>
      <c r="C22" s="173"/>
      <c r="D22" s="174"/>
      <c r="E22" s="21"/>
      <c r="F22" s="24">
        <f t="shared" si="5"/>
        <v>0</v>
      </c>
      <c r="G22" s="34"/>
      <c r="H22" s="170">
        <f t="shared" si="11"/>
        <v>0</v>
      </c>
      <c r="I22" s="171"/>
      <c r="J22" s="202"/>
      <c r="K22" s="203"/>
      <c r="L22" s="172"/>
      <c r="M22" s="172"/>
      <c r="N22" s="80">
        <f t="shared" si="0"/>
        <v>0</v>
      </c>
      <c r="O22" s="148" t="s">
        <v>87</v>
      </c>
      <c r="P22" s="152"/>
      <c r="Q22" s="96"/>
      <c r="R22" s="97"/>
      <c r="S22" s="97"/>
      <c r="T22" s="98">
        <f t="shared" si="6"/>
        <v>0</v>
      </c>
      <c r="U22" s="112"/>
      <c r="V22" s="113" t="str">
        <f t="shared" si="1"/>
        <v xml:space="preserve"> </v>
      </c>
      <c r="W22" s="114" t="str">
        <f t="shared" si="2"/>
        <v xml:space="preserve">  </v>
      </c>
      <c r="X22" s="60" t="b">
        <f t="shared" si="3"/>
        <v>1</v>
      </c>
      <c r="Y22" s="60" t="b">
        <f t="shared" si="4"/>
        <v>1</v>
      </c>
      <c r="Z22" s="60" t="b">
        <f t="shared" si="7"/>
        <v>1</v>
      </c>
      <c r="AA22" s="65"/>
      <c r="AB22" s="65"/>
      <c r="AE22" s="65" t="b">
        <f t="shared" si="8"/>
        <v>1</v>
      </c>
      <c r="AF22" s="65" t="b">
        <f t="shared" si="9"/>
        <v>1</v>
      </c>
      <c r="AG22" s="65" t="b">
        <f t="shared" si="10"/>
        <v>1</v>
      </c>
      <c r="AH22" s="65" t="b">
        <f t="shared" si="10"/>
        <v>0</v>
      </c>
      <c r="AI22" s="65" t="b">
        <f t="shared" si="10"/>
        <v>1</v>
      </c>
      <c r="AJ22" s="65" t="b">
        <f t="shared" si="10"/>
        <v>1</v>
      </c>
      <c r="AK22" s="65"/>
      <c r="AL22" s="65"/>
      <c r="AM22" s="65"/>
    </row>
    <row r="23" spans="1:39" s="7" customFormat="1" ht="22" customHeight="1" x14ac:dyDescent="0.25">
      <c r="A23" s="2"/>
      <c r="B23" s="21">
        <v>11</v>
      </c>
      <c r="C23" s="173"/>
      <c r="D23" s="174"/>
      <c r="E23" s="21"/>
      <c r="F23" s="24">
        <f t="shared" si="5"/>
        <v>0</v>
      </c>
      <c r="G23" s="34"/>
      <c r="H23" s="170">
        <f t="shared" si="11"/>
        <v>0</v>
      </c>
      <c r="I23" s="171"/>
      <c r="J23" s="202"/>
      <c r="K23" s="203"/>
      <c r="L23" s="172"/>
      <c r="M23" s="172"/>
      <c r="N23" s="80">
        <f t="shared" si="0"/>
        <v>0</v>
      </c>
      <c r="O23" s="148" t="s">
        <v>87</v>
      </c>
      <c r="P23" s="152"/>
      <c r="Q23" s="96"/>
      <c r="R23" s="97"/>
      <c r="S23" s="97"/>
      <c r="T23" s="98">
        <f t="shared" si="6"/>
        <v>0</v>
      </c>
      <c r="U23" s="112"/>
      <c r="V23" s="113" t="str">
        <f t="shared" si="1"/>
        <v xml:space="preserve"> </v>
      </c>
      <c r="W23" s="114" t="str">
        <f t="shared" si="2"/>
        <v xml:space="preserve">  </v>
      </c>
      <c r="X23" s="60" t="b">
        <f t="shared" si="3"/>
        <v>1</v>
      </c>
      <c r="Y23" s="60" t="b">
        <f t="shared" si="4"/>
        <v>1</v>
      </c>
      <c r="Z23" s="60" t="b">
        <f t="shared" si="7"/>
        <v>1</v>
      </c>
      <c r="AA23" s="65"/>
      <c r="AB23" s="65"/>
      <c r="AE23" s="65" t="b">
        <f t="shared" si="8"/>
        <v>1</v>
      </c>
      <c r="AF23" s="65" t="b">
        <f t="shared" si="9"/>
        <v>1</v>
      </c>
      <c r="AG23" s="65" t="b">
        <f t="shared" si="10"/>
        <v>1</v>
      </c>
      <c r="AH23" s="65" t="b">
        <f t="shared" si="10"/>
        <v>0</v>
      </c>
      <c r="AI23" s="65" t="b">
        <f t="shared" si="10"/>
        <v>1</v>
      </c>
      <c r="AJ23" s="65" t="b">
        <f t="shared" si="10"/>
        <v>1</v>
      </c>
      <c r="AK23" s="65"/>
      <c r="AL23" s="65"/>
      <c r="AM23" s="65"/>
    </row>
    <row r="24" spans="1:39" s="7" customFormat="1" ht="22" customHeight="1" x14ac:dyDescent="0.25">
      <c r="A24" s="2"/>
      <c r="B24" s="21">
        <v>12</v>
      </c>
      <c r="C24" s="173"/>
      <c r="D24" s="174"/>
      <c r="E24" s="21"/>
      <c r="F24" s="24">
        <f t="shared" si="5"/>
        <v>0</v>
      </c>
      <c r="G24" s="34"/>
      <c r="H24" s="170">
        <f t="shared" si="11"/>
        <v>0</v>
      </c>
      <c r="I24" s="171"/>
      <c r="J24" s="202"/>
      <c r="K24" s="203"/>
      <c r="L24" s="172"/>
      <c r="M24" s="172"/>
      <c r="N24" s="80">
        <f t="shared" si="0"/>
        <v>0</v>
      </c>
      <c r="O24" s="148" t="s">
        <v>87</v>
      </c>
      <c r="P24" s="152"/>
      <c r="Q24" s="96"/>
      <c r="R24" s="97"/>
      <c r="S24" s="97"/>
      <c r="T24" s="98">
        <f t="shared" si="6"/>
        <v>0</v>
      </c>
      <c r="U24" s="112"/>
      <c r="V24" s="113" t="str">
        <f t="shared" si="1"/>
        <v xml:space="preserve"> </v>
      </c>
      <c r="W24" s="114" t="str">
        <f t="shared" si="2"/>
        <v xml:space="preserve">  </v>
      </c>
      <c r="X24" s="60" t="b">
        <f t="shared" si="3"/>
        <v>1</v>
      </c>
      <c r="Y24" s="60" t="b">
        <f t="shared" si="4"/>
        <v>1</v>
      </c>
      <c r="Z24" s="60" t="b">
        <f t="shared" si="7"/>
        <v>1</v>
      </c>
      <c r="AA24" s="65"/>
      <c r="AB24" s="65"/>
      <c r="AE24" s="65" t="b">
        <f t="shared" si="8"/>
        <v>1</v>
      </c>
      <c r="AF24" s="65" t="b">
        <f t="shared" si="9"/>
        <v>1</v>
      </c>
      <c r="AG24" s="65" t="b">
        <f t="shared" si="10"/>
        <v>1</v>
      </c>
      <c r="AH24" s="65" t="b">
        <f t="shared" si="10"/>
        <v>0</v>
      </c>
      <c r="AI24" s="65" t="b">
        <f t="shared" si="10"/>
        <v>1</v>
      </c>
      <c r="AJ24" s="65" t="b">
        <f t="shared" si="10"/>
        <v>1</v>
      </c>
      <c r="AK24" s="65"/>
      <c r="AL24" s="65"/>
      <c r="AM24" s="65"/>
    </row>
    <row r="25" spans="1:39" s="7" customFormat="1" ht="22" customHeight="1" x14ac:dyDescent="0.25">
      <c r="A25" s="2"/>
      <c r="B25" s="21">
        <v>13</v>
      </c>
      <c r="C25" s="173"/>
      <c r="D25" s="174"/>
      <c r="E25" s="21"/>
      <c r="F25" s="24">
        <f t="shared" si="5"/>
        <v>0</v>
      </c>
      <c r="G25" s="34"/>
      <c r="H25" s="170">
        <f t="shared" si="11"/>
        <v>0</v>
      </c>
      <c r="I25" s="171"/>
      <c r="J25" s="202"/>
      <c r="K25" s="203"/>
      <c r="L25" s="172"/>
      <c r="M25" s="172"/>
      <c r="N25" s="80">
        <f t="shared" si="0"/>
        <v>0</v>
      </c>
      <c r="O25" s="148" t="s">
        <v>87</v>
      </c>
      <c r="P25" s="152"/>
      <c r="Q25" s="96"/>
      <c r="R25" s="97"/>
      <c r="S25" s="97"/>
      <c r="T25" s="98">
        <f t="shared" si="6"/>
        <v>0</v>
      </c>
      <c r="U25" s="112"/>
      <c r="V25" s="113" t="str">
        <f t="shared" si="1"/>
        <v xml:space="preserve"> </v>
      </c>
      <c r="W25" s="114" t="str">
        <f>IFERROR((U25/T25)*1000, "  ")</f>
        <v xml:space="preserve">  </v>
      </c>
      <c r="X25" s="60" t="b">
        <f t="shared" si="3"/>
        <v>1</v>
      </c>
      <c r="Y25" s="60" t="b">
        <f t="shared" si="4"/>
        <v>1</v>
      </c>
      <c r="Z25" s="60" t="b">
        <f t="shared" si="7"/>
        <v>1</v>
      </c>
      <c r="AA25" s="65"/>
      <c r="AB25" s="65"/>
      <c r="AE25" s="65" t="b">
        <f t="shared" si="8"/>
        <v>1</v>
      </c>
      <c r="AF25" s="65" t="b">
        <f t="shared" si="9"/>
        <v>1</v>
      </c>
      <c r="AG25" s="65" t="b">
        <f t="shared" si="10"/>
        <v>1</v>
      </c>
      <c r="AH25" s="65" t="b">
        <f t="shared" si="10"/>
        <v>0</v>
      </c>
      <c r="AI25" s="65" t="b">
        <f t="shared" si="10"/>
        <v>1</v>
      </c>
      <c r="AJ25" s="65" t="b">
        <f t="shared" si="10"/>
        <v>1</v>
      </c>
      <c r="AK25" s="65"/>
      <c r="AL25" s="65"/>
      <c r="AM25" s="65"/>
    </row>
    <row r="26" spans="1:39" s="7" customFormat="1" ht="22" customHeight="1" x14ac:dyDescent="0.25">
      <c r="A26" s="2"/>
      <c r="B26" s="21">
        <v>14</v>
      </c>
      <c r="C26" s="173"/>
      <c r="D26" s="174"/>
      <c r="E26" s="21"/>
      <c r="F26" s="24">
        <f t="shared" si="5"/>
        <v>0</v>
      </c>
      <c r="G26" s="34"/>
      <c r="H26" s="170">
        <f t="shared" si="11"/>
        <v>0</v>
      </c>
      <c r="I26" s="171"/>
      <c r="J26" s="202"/>
      <c r="K26" s="203"/>
      <c r="L26" s="172"/>
      <c r="M26" s="172"/>
      <c r="N26" s="80">
        <f t="shared" si="0"/>
        <v>0</v>
      </c>
      <c r="O26" s="148" t="s">
        <v>87</v>
      </c>
      <c r="P26" s="152"/>
      <c r="Q26" s="96"/>
      <c r="R26" s="97"/>
      <c r="S26" s="97"/>
      <c r="T26" s="98">
        <f t="shared" si="6"/>
        <v>0</v>
      </c>
      <c r="U26" s="112"/>
      <c r="V26" s="113" t="str">
        <f t="shared" si="1"/>
        <v xml:space="preserve"> </v>
      </c>
      <c r="W26" s="114" t="str">
        <f t="shared" ref="W26:W38" si="12">IFERROR((U26/T26)*1000, "  ")</f>
        <v xml:space="preserve">  </v>
      </c>
      <c r="X26" s="60" t="b">
        <f t="shared" si="3"/>
        <v>1</v>
      </c>
      <c r="Y26" s="60" t="b">
        <f t="shared" si="4"/>
        <v>1</v>
      </c>
      <c r="Z26" s="60" t="b">
        <f t="shared" si="7"/>
        <v>1</v>
      </c>
      <c r="AA26" s="65"/>
      <c r="AB26" s="65"/>
      <c r="AE26" s="65" t="b">
        <f t="shared" si="8"/>
        <v>1</v>
      </c>
      <c r="AF26" s="65" t="b">
        <f t="shared" si="9"/>
        <v>1</v>
      </c>
      <c r="AG26" s="65" t="b">
        <f t="shared" si="10"/>
        <v>1</v>
      </c>
      <c r="AH26" s="65" t="b">
        <f t="shared" si="10"/>
        <v>0</v>
      </c>
      <c r="AI26" s="65" t="b">
        <f t="shared" si="10"/>
        <v>1</v>
      </c>
      <c r="AJ26" s="65" t="b">
        <f t="shared" si="10"/>
        <v>1</v>
      </c>
      <c r="AK26" s="65"/>
      <c r="AL26" s="65"/>
      <c r="AM26" s="65"/>
    </row>
    <row r="27" spans="1:39" s="7" customFormat="1" ht="22" customHeight="1" x14ac:dyDescent="0.25">
      <c r="A27" s="2"/>
      <c r="B27" s="21">
        <v>15</v>
      </c>
      <c r="C27" s="173"/>
      <c r="D27" s="174"/>
      <c r="E27" s="21"/>
      <c r="F27" s="24">
        <f t="shared" si="5"/>
        <v>0</v>
      </c>
      <c r="G27" s="34"/>
      <c r="H27" s="170">
        <f t="shared" si="11"/>
        <v>0</v>
      </c>
      <c r="I27" s="171"/>
      <c r="J27" s="202"/>
      <c r="K27" s="203"/>
      <c r="L27" s="172"/>
      <c r="M27" s="172"/>
      <c r="N27" s="80">
        <f t="shared" si="0"/>
        <v>0</v>
      </c>
      <c r="O27" s="148" t="s">
        <v>87</v>
      </c>
      <c r="P27" s="152"/>
      <c r="Q27" s="96"/>
      <c r="R27" s="97"/>
      <c r="S27" s="97"/>
      <c r="T27" s="98">
        <f t="shared" si="6"/>
        <v>0</v>
      </c>
      <c r="U27" s="112"/>
      <c r="V27" s="113" t="str">
        <f t="shared" si="1"/>
        <v xml:space="preserve"> </v>
      </c>
      <c r="W27" s="114" t="str">
        <f t="shared" si="12"/>
        <v xml:space="preserve">  </v>
      </c>
      <c r="X27" s="60" t="b">
        <f t="shared" si="3"/>
        <v>1</v>
      </c>
      <c r="Y27" s="60" t="b">
        <f t="shared" si="4"/>
        <v>1</v>
      </c>
      <c r="Z27" s="60" t="b">
        <f t="shared" si="7"/>
        <v>1</v>
      </c>
      <c r="AA27" s="65"/>
      <c r="AB27" s="65"/>
      <c r="AE27" s="65" t="b">
        <f t="shared" si="8"/>
        <v>1</v>
      </c>
      <c r="AF27" s="65" t="b">
        <f t="shared" si="9"/>
        <v>1</v>
      </c>
      <c r="AG27" s="65" t="b">
        <f t="shared" si="10"/>
        <v>1</v>
      </c>
      <c r="AH27" s="65" t="b">
        <f t="shared" si="10"/>
        <v>0</v>
      </c>
      <c r="AI27" s="65" t="b">
        <f t="shared" si="10"/>
        <v>1</v>
      </c>
      <c r="AJ27" s="65" t="b">
        <f t="shared" si="10"/>
        <v>1</v>
      </c>
      <c r="AK27" s="65"/>
      <c r="AL27" s="65"/>
      <c r="AM27" s="65"/>
    </row>
    <row r="28" spans="1:39" s="7" customFormat="1" ht="22" customHeight="1" x14ac:dyDescent="0.25">
      <c r="A28" s="2"/>
      <c r="B28" s="21">
        <v>16</v>
      </c>
      <c r="C28" s="173"/>
      <c r="D28" s="174"/>
      <c r="E28" s="21"/>
      <c r="F28" s="24">
        <f t="shared" si="5"/>
        <v>0</v>
      </c>
      <c r="G28" s="34"/>
      <c r="H28" s="170">
        <f t="shared" si="11"/>
        <v>0</v>
      </c>
      <c r="I28" s="171"/>
      <c r="J28" s="202"/>
      <c r="K28" s="203"/>
      <c r="L28" s="172"/>
      <c r="M28" s="172"/>
      <c r="N28" s="80">
        <f t="shared" si="0"/>
        <v>0</v>
      </c>
      <c r="O28" s="148" t="s">
        <v>87</v>
      </c>
      <c r="P28" s="152"/>
      <c r="Q28" s="96"/>
      <c r="R28" s="97"/>
      <c r="S28" s="97"/>
      <c r="T28" s="98">
        <f t="shared" si="6"/>
        <v>0</v>
      </c>
      <c r="U28" s="112"/>
      <c r="V28" s="113" t="str">
        <f t="shared" si="1"/>
        <v xml:space="preserve"> </v>
      </c>
      <c r="W28" s="114" t="str">
        <f t="shared" si="12"/>
        <v xml:space="preserve">  </v>
      </c>
      <c r="X28" s="60" t="b">
        <f t="shared" si="3"/>
        <v>1</v>
      </c>
      <c r="Y28" s="60" t="b">
        <f t="shared" si="4"/>
        <v>1</v>
      </c>
      <c r="Z28" s="60" t="b">
        <f t="shared" si="7"/>
        <v>1</v>
      </c>
      <c r="AA28" s="65"/>
      <c r="AB28" s="65"/>
      <c r="AE28" s="65" t="b">
        <f t="shared" si="8"/>
        <v>1</v>
      </c>
      <c r="AF28" s="65" t="b">
        <f t="shared" si="9"/>
        <v>1</v>
      </c>
      <c r="AG28" s="65" t="b">
        <f t="shared" si="10"/>
        <v>1</v>
      </c>
      <c r="AH28" s="65" t="b">
        <f t="shared" si="10"/>
        <v>0</v>
      </c>
      <c r="AI28" s="65" t="b">
        <f t="shared" si="10"/>
        <v>1</v>
      </c>
      <c r="AJ28" s="65" t="b">
        <f t="shared" si="10"/>
        <v>1</v>
      </c>
      <c r="AK28" s="65"/>
      <c r="AL28" s="65"/>
      <c r="AM28" s="65"/>
    </row>
    <row r="29" spans="1:39" s="7" customFormat="1" ht="22" customHeight="1" x14ac:dyDescent="0.25">
      <c r="A29" s="2"/>
      <c r="B29" s="21">
        <v>17</v>
      </c>
      <c r="C29" s="173"/>
      <c r="D29" s="174"/>
      <c r="E29" s="21"/>
      <c r="F29" s="24">
        <f t="shared" si="5"/>
        <v>0</v>
      </c>
      <c r="G29" s="34"/>
      <c r="H29" s="170">
        <f t="shared" si="11"/>
        <v>0</v>
      </c>
      <c r="I29" s="171"/>
      <c r="J29" s="202"/>
      <c r="K29" s="203"/>
      <c r="L29" s="172"/>
      <c r="M29" s="172"/>
      <c r="N29" s="80">
        <f t="shared" si="0"/>
        <v>0</v>
      </c>
      <c r="O29" s="148" t="s">
        <v>87</v>
      </c>
      <c r="P29" s="152"/>
      <c r="Q29" s="96"/>
      <c r="R29" s="97"/>
      <c r="S29" s="97"/>
      <c r="T29" s="98">
        <f t="shared" si="6"/>
        <v>0</v>
      </c>
      <c r="U29" s="112"/>
      <c r="V29" s="113" t="str">
        <f t="shared" si="1"/>
        <v xml:space="preserve"> </v>
      </c>
      <c r="W29" s="114" t="str">
        <f t="shared" si="12"/>
        <v xml:space="preserve">  </v>
      </c>
      <c r="X29" s="60" t="b">
        <f t="shared" si="3"/>
        <v>1</v>
      </c>
      <c r="Y29" s="60" t="b">
        <f t="shared" si="4"/>
        <v>1</v>
      </c>
      <c r="Z29" s="60" t="b">
        <f t="shared" si="7"/>
        <v>1</v>
      </c>
      <c r="AA29" s="65"/>
      <c r="AB29" s="65"/>
      <c r="AE29" s="65" t="b">
        <f t="shared" si="8"/>
        <v>1</v>
      </c>
      <c r="AF29" s="65" t="b">
        <f t="shared" si="9"/>
        <v>1</v>
      </c>
      <c r="AG29" s="65" t="b">
        <f t="shared" si="10"/>
        <v>1</v>
      </c>
      <c r="AH29" s="65" t="b">
        <f t="shared" si="10"/>
        <v>0</v>
      </c>
      <c r="AI29" s="65" t="b">
        <f t="shared" si="10"/>
        <v>1</v>
      </c>
      <c r="AJ29" s="65" t="b">
        <f t="shared" si="10"/>
        <v>1</v>
      </c>
      <c r="AK29" s="65"/>
      <c r="AL29" s="65"/>
      <c r="AM29" s="65"/>
    </row>
    <row r="30" spans="1:39" s="7" customFormat="1" ht="22" customHeight="1" x14ac:dyDescent="0.25">
      <c r="A30" s="2"/>
      <c r="B30" s="21">
        <v>18</v>
      </c>
      <c r="C30" s="173"/>
      <c r="D30" s="174"/>
      <c r="E30" s="21"/>
      <c r="F30" s="24">
        <f t="shared" si="5"/>
        <v>0</v>
      </c>
      <c r="G30" s="34"/>
      <c r="H30" s="170">
        <f t="shared" si="11"/>
        <v>0</v>
      </c>
      <c r="I30" s="171"/>
      <c r="J30" s="202"/>
      <c r="K30" s="203"/>
      <c r="L30" s="172"/>
      <c r="M30" s="172"/>
      <c r="N30" s="80">
        <f t="shared" si="0"/>
        <v>0</v>
      </c>
      <c r="O30" s="148" t="s">
        <v>87</v>
      </c>
      <c r="P30" s="152"/>
      <c r="Q30" s="96"/>
      <c r="R30" s="97"/>
      <c r="S30" s="97"/>
      <c r="T30" s="98">
        <f t="shared" si="6"/>
        <v>0</v>
      </c>
      <c r="U30" s="112"/>
      <c r="V30" s="113" t="str">
        <f t="shared" si="1"/>
        <v xml:space="preserve"> </v>
      </c>
      <c r="W30" s="114" t="str">
        <f t="shared" si="12"/>
        <v xml:space="preserve">  </v>
      </c>
      <c r="X30" s="60" t="b">
        <f t="shared" si="3"/>
        <v>1</v>
      </c>
      <c r="Y30" s="60" t="b">
        <f t="shared" si="4"/>
        <v>1</v>
      </c>
      <c r="Z30" s="60" t="b">
        <f t="shared" si="7"/>
        <v>1</v>
      </c>
      <c r="AA30" s="65"/>
      <c r="AB30" s="65"/>
      <c r="AE30" s="65" t="b">
        <f t="shared" si="8"/>
        <v>1</v>
      </c>
      <c r="AF30" s="65" t="b">
        <f t="shared" si="9"/>
        <v>1</v>
      </c>
      <c r="AG30" s="65" t="b">
        <f t="shared" si="10"/>
        <v>1</v>
      </c>
      <c r="AH30" s="65" t="b">
        <f t="shared" si="10"/>
        <v>0</v>
      </c>
      <c r="AI30" s="65" t="b">
        <f t="shared" si="10"/>
        <v>1</v>
      </c>
      <c r="AJ30" s="65" t="b">
        <f t="shared" si="10"/>
        <v>1</v>
      </c>
      <c r="AK30" s="65"/>
      <c r="AL30" s="65"/>
      <c r="AM30" s="65"/>
    </row>
    <row r="31" spans="1:39" s="7" customFormat="1" ht="22" customHeight="1" x14ac:dyDescent="0.25">
      <c r="A31" s="2"/>
      <c r="B31" s="21">
        <v>19</v>
      </c>
      <c r="C31" s="173"/>
      <c r="D31" s="174"/>
      <c r="E31" s="21"/>
      <c r="F31" s="24">
        <f t="shared" si="5"/>
        <v>0</v>
      </c>
      <c r="G31" s="34"/>
      <c r="H31" s="170">
        <f t="shared" si="11"/>
        <v>0</v>
      </c>
      <c r="I31" s="171"/>
      <c r="J31" s="202"/>
      <c r="K31" s="203"/>
      <c r="L31" s="172"/>
      <c r="M31" s="172"/>
      <c r="N31" s="80">
        <f t="shared" si="0"/>
        <v>0</v>
      </c>
      <c r="O31" s="148" t="s">
        <v>87</v>
      </c>
      <c r="P31" s="152"/>
      <c r="Q31" s="96"/>
      <c r="R31" s="97"/>
      <c r="S31" s="97"/>
      <c r="T31" s="98">
        <f t="shared" si="6"/>
        <v>0</v>
      </c>
      <c r="U31" s="112"/>
      <c r="V31" s="113" t="str">
        <f t="shared" si="1"/>
        <v xml:space="preserve"> </v>
      </c>
      <c r="W31" s="114" t="str">
        <f t="shared" si="12"/>
        <v xml:space="preserve">  </v>
      </c>
      <c r="X31" s="60" t="b">
        <f t="shared" si="3"/>
        <v>1</v>
      </c>
      <c r="Y31" s="60" t="b">
        <f t="shared" si="4"/>
        <v>1</v>
      </c>
      <c r="Z31" s="60" t="b">
        <f t="shared" si="7"/>
        <v>1</v>
      </c>
      <c r="AA31" s="65"/>
      <c r="AB31" s="65"/>
      <c r="AE31" s="65" t="b">
        <f t="shared" si="8"/>
        <v>1</v>
      </c>
      <c r="AF31" s="65" t="b">
        <f t="shared" si="9"/>
        <v>1</v>
      </c>
      <c r="AG31" s="65" t="b">
        <f t="shared" si="10"/>
        <v>1</v>
      </c>
      <c r="AH31" s="65" t="b">
        <f t="shared" si="10"/>
        <v>0</v>
      </c>
      <c r="AI31" s="65" t="b">
        <f t="shared" si="10"/>
        <v>1</v>
      </c>
      <c r="AJ31" s="65" t="b">
        <f t="shared" si="10"/>
        <v>1</v>
      </c>
      <c r="AK31" s="65"/>
      <c r="AL31" s="65"/>
      <c r="AM31" s="65"/>
    </row>
    <row r="32" spans="1:39" s="7" customFormat="1" ht="22" customHeight="1" x14ac:dyDescent="0.25">
      <c r="A32" s="2"/>
      <c r="B32" s="21">
        <v>20</v>
      </c>
      <c r="C32" s="173"/>
      <c r="D32" s="174"/>
      <c r="E32" s="21"/>
      <c r="F32" s="24">
        <f t="shared" si="5"/>
        <v>0</v>
      </c>
      <c r="G32" s="34"/>
      <c r="H32" s="170">
        <f t="shared" si="11"/>
        <v>0</v>
      </c>
      <c r="I32" s="171"/>
      <c r="J32" s="202"/>
      <c r="K32" s="203"/>
      <c r="L32" s="172"/>
      <c r="M32" s="172"/>
      <c r="N32" s="80">
        <f t="shared" si="0"/>
        <v>0</v>
      </c>
      <c r="O32" s="148" t="s">
        <v>87</v>
      </c>
      <c r="P32" s="152"/>
      <c r="Q32" s="96"/>
      <c r="R32" s="97"/>
      <c r="S32" s="97"/>
      <c r="T32" s="98">
        <f t="shared" si="6"/>
        <v>0</v>
      </c>
      <c r="U32" s="112"/>
      <c r="V32" s="113" t="str">
        <f t="shared" si="1"/>
        <v xml:space="preserve"> </v>
      </c>
      <c r="W32" s="114" t="str">
        <f t="shared" si="12"/>
        <v xml:space="preserve">  </v>
      </c>
      <c r="X32" s="60" t="b">
        <f t="shared" si="3"/>
        <v>1</v>
      </c>
      <c r="Y32" s="60" t="b">
        <f t="shared" si="4"/>
        <v>1</v>
      </c>
      <c r="Z32" s="60" t="b">
        <f t="shared" si="7"/>
        <v>1</v>
      </c>
      <c r="AA32" s="65"/>
      <c r="AB32" s="65"/>
      <c r="AE32" s="65" t="b">
        <f t="shared" si="8"/>
        <v>1</v>
      </c>
      <c r="AF32" s="65" t="b">
        <f t="shared" si="9"/>
        <v>1</v>
      </c>
      <c r="AG32" s="65" t="b">
        <f t="shared" si="10"/>
        <v>1</v>
      </c>
      <c r="AH32" s="65" t="b">
        <f t="shared" si="10"/>
        <v>0</v>
      </c>
      <c r="AI32" s="65" t="b">
        <f t="shared" si="10"/>
        <v>1</v>
      </c>
      <c r="AJ32" s="65" t="b">
        <f t="shared" si="10"/>
        <v>1</v>
      </c>
      <c r="AK32" s="65"/>
      <c r="AL32" s="65"/>
      <c r="AM32" s="65"/>
    </row>
    <row r="33" spans="1:39" s="7" customFormat="1" ht="22" customHeight="1" x14ac:dyDescent="0.25">
      <c r="A33" s="2"/>
      <c r="B33" s="21">
        <v>21</v>
      </c>
      <c r="C33" s="173"/>
      <c r="D33" s="174"/>
      <c r="E33" s="21"/>
      <c r="F33" s="24">
        <f t="shared" si="5"/>
        <v>0</v>
      </c>
      <c r="G33" s="34"/>
      <c r="H33" s="170">
        <f t="shared" si="11"/>
        <v>0</v>
      </c>
      <c r="I33" s="171"/>
      <c r="J33" s="202"/>
      <c r="K33" s="203"/>
      <c r="L33" s="172"/>
      <c r="M33" s="172"/>
      <c r="N33" s="80">
        <f t="shared" si="0"/>
        <v>0</v>
      </c>
      <c r="O33" s="148" t="s">
        <v>87</v>
      </c>
      <c r="P33" s="152"/>
      <c r="Q33" s="96"/>
      <c r="R33" s="97"/>
      <c r="S33" s="97"/>
      <c r="T33" s="98">
        <f t="shared" si="6"/>
        <v>0</v>
      </c>
      <c r="U33" s="112"/>
      <c r="V33" s="113" t="str">
        <f t="shared" si="1"/>
        <v xml:space="preserve"> </v>
      </c>
      <c r="W33" s="114" t="str">
        <f t="shared" si="12"/>
        <v xml:space="preserve">  </v>
      </c>
      <c r="X33" s="60" t="b">
        <f t="shared" si="3"/>
        <v>1</v>
      </c>
      <c r="Y33" s="60" t="b">
        <f t="shared" si="4"/>
        <v>1</v>
      </c>
      <c r="Z33" s="60" t="b">
        <f t="shared" si="7"/>
        <v>1</v>
      </c>
      <c r="AA33" s="65"/>
      <c r="AB33" s="65"/>
      <c r="AE33" s="65" t="b">
        <f t="shared" si="8"/>
        <v>1</v>
      </c>
      <c r="AF33" s="65" t="b">
        <f t="shared" si="9"/>
        <v>1</v>
      </c>
      <c r="AG33" s="65" t="b">
        <f t="shared" si="10"/>
        <v>1</v>
      </c>
      <c r="AH33" s="65" t="b">
        <f t="shared" si="10"/>
        <v>0</v>
      </c>
      <c r="AI33" s="65" t="b">
        <f t="shared" si="10"/>
        <v>1</v>
      </c>
      <c r="AJ33" s="65" t="b">
        <f t="shared" si="10"/>
        <v>1</v>
      </c>
      <c r="AK33" s="65"/>
      <c r="AL33" s="65"/>
      <c r="AM33" s="65"/>
    </row>
    <row r="34" spans="1:39" s="7" customFormat="1" ht="22" customHeight="1" x14ac:dyDescent="0.25">
      <c r="A34" s="2"/>
      <c r="B34" s="21">
        <v>22</v>
      </c>
      <c r="C34" s="173"/>
      <c r="D34" s="174"/>
      <c r="E34" s="21"/>
      <c r="F34" s="24">
        <f t="shared" si="5"/>
        <v>0</v>
      </c>
      <c r="G34" s="34"/>
      <c r="H34" s="170">
        <f t="shared" si="11"/>
        <v>0</v>
      </c>
      <c r="I34" s="171"/>
      <c r="J34" s="202"/>
      <c r="K34" s="203"/>
      <c r="L34" s="172"/>
      <c r="M34" s="172"/>
      <c r="N34" s="80">
        <f t="shared" si="0"/>
        <v>0</v>
      </c>
      <c r="O34" s="148" t="s">
        <v>87</v>
      </c>
      <c r="P34" s="152"/>
      <c r="Q34" s="96"/>
      <c r="R34" s="97"/>
      <c r="S34" s="97"/>
      <c r="T34" s="98">
        <f t="shared" si="6"/>
        <v>0</v>
      </c>
      <c r="U34" s="112"/>
      <c r="V34" s="113" t="str">
        <f>IFERROR((U34/S34)," ")</f>
        <v xml:space="preserve"> </v>
      </c>
      <c r="W34" s="114" t="str">
        <f t="shared" si="12"/>
        <v xml:space="preserve">  </v>
      </c>
      <c r="X34" s="60" t="b">
        <f t="shared" si="3"/>
        <v>1</v>
      </c>
      <c r="Y34" s="60" t="b">
        <f t="shared" si="4"/>
        <v>1</v>
      </c>
      <c r="Z34" s="60" t="b">
        <f t="shared" si="7"/>
        <v>1</v>
      </c>
      <c r="AA34" s="65"/>
      <c r="AB34" s="65"/>
      <c r="AE34" s="65" t="b">
        <f t="shared" si="8"/>
        <v>1</v>
      </c>
      <c r="AF34" s="65" t="b">
        <f t="shared" si="9"/>
        <v>1</v>
      </c>
      <c r="AG34" s="65" t="b">
        <f t="shared" si="10"/>
        <v>1</v>
      </c>
      <c r="AH34" s="65" t="b">
        <f t="shared" si="10"/>
        <v>0</v>
      </c>
      <c r="AI34" s="65" t="b">
        <f t="shared" si="10"/>
        <v>1</v>
      </c>
      <c r="AJ34" s="65" t="b">
        <f t="shared" si="10"/>
        <v>1</v>
      </c>
      <c r="AK34" s="65"/>
      <c r="AL34" s="65"/>
      <c r="AM34" s="65"/>
    </row>
    <row r="35" spans="1:39" s="7" customFormat="1" ht="22" customHeight="1" x14ac:dyDescent="0.25">
      <c r="A35" s="2"/>
      <c r="B35" s="21">
        <v>23</v>
      </c>
      <c r="C35" s="173"/>
      <c r="D35" s="174"/>
      <c r="E35" s="21"/>
      <c r="F35" s="24">
        <f t="shared" si="5"/>
        <v>0</v>
      </c>
      <c r="G35" s="34"/>
      <c r="H35" s="170">
        <f t="shared" si="11"/>
        <v>0</v>
      </c>
      <c r="I35" s="171"/>
      <c r="J35" s="202"/>
      <c r="K35" s="203"/>
      <c r="L35" s="172"/>
      <c r="M35" s="172"/>
      <c r="N35" s="80">
        <f t="shared" si="0"/>
        <v>0</v>
      </c>
      <c r="O35" s="148" t="s">
        <v>87</v>
      </c>
      <c r="P35" s="152"/>
      <c r="Q35" s="96"/>
      <c r="R35" s="97"/>
      <c r="S35" s="97"/>
      <c r="T35" s="98">
        <f t="shared" si="6"/>
        <v>0</v>
      </c>
      <c r="U35" s="112"/>
      <c r="V35" s="113" t="str">
        <f t="shared" si="1"/>
        <v xml:space="preserve"> </v>
      </c>
      <c r="W35" s="114" t="str">
        <f t="shared" si="12"/>
        <v xml:space="preserve">  </v>
      </c>
      <c r="X35" s="60" t="b">
        <f t="shared" si="3"/>
        <v>1</v>
      </c>
      <c r="Y35" s="60" t="b">
        <f t="shared" si="4"/>
        <v>1</v>
      </c>
      <c r="Z35" s="60" t="b">
        <f t="shared" si="7"/>
        <v>1</v>
      </c>
      <c r="AA35" s="65"/>
      <c r="AB35" s="65"/>
      <c r="AE35" s="65" t="b">
        <f>_xlfn.ISFORMULA(H35)</f>
        <v>1</v>
      </c>
      <c r="AF35" s="65" t="b">
        <f t="shared" si="9"/>
        <v>1</v>
      </c>
      <c r="AG35" s="65" t="b">
        <f t="shared" si="10"/>
        <v>1</v>
      </c>
      <c r="AH35" s="65" t="b">
        <f t="shared" si="10"/>
        <v>0</v>
      </c>
      <c r="AI35" s="65" t="b">
        <f t="shared" si="10"/>
        <v>1</v>
      </c>
      <c r="AJ35" s="65" t="b">
        <f t="shared" si="10"/>
        <v>1</v>
      </c>
      <c r="AK35" s="65"/>
      <c r="AL35" s="65"/>
      <c r="AM35" s="65"/>
    </row>
    <row r="36" spans="1:39" s="7" customFormat="1" ht="22" customHeight="1" x14ac:dyDescent="0.25">
      <c r="A36" s="2"/>
      <c r="B36" s="21">
        <v>24</v>
      </c>
      <c r="C36" s="173"/>
      <c r="D36" s="174"/>
      <c r="E36" s="21"/>
      <c r="F36" s="24">
        <f t="shared" si="5"/>
        <v>0</v>
      </c>
      <c r="G36" s="34"/>
      <c r="H36" s="170">
        <f t="shared" si="11"/>
        <v>0</v>
      </c>
      <c r="I36" s="171"/>
      <c r="J36" s="202"/>
      <c r="K36" s="203"/>
      <c r="L36" s="172"/>
      <c r="M36" s="172"/>
      <c r="N36" s="80">
        <f t="shared" si="0"/>
        <v>0</v>
      </c>
      <c r="O36" s="148" t="s">
        <v>87</v>
      </c>
      <c r="P36" s="152"/>
      <c r="Q36" s="96"/>
      <c r="R36" s="97"/>
      <c r="S36" s="97"/>
      <c r="T36" s="98">
        <f t="shared" si="6"/>
        <v>0</v>
      </c>
      <c r="U36" s="112"/>
      <c r="V36" s="113" t="str">
        <f t="shared" si="1"/>
        <v xml:space="preserve"> </v>
      </c>
      <c r="W36" s="114" t="str">
        <f t="shared" si="12"/>
        <v xml:space="preserve">  </v>
      </c>
      <c r="X36" s="60" t="b">
        <f t="shared" si="3"/>
        <v>1</v>
      </c>
      <c r="Y36" s="60" t="b">
        <f t="shared" si="4"/>
        <v>1</v>
      </c>
      <c r="Z36" s="60" t="b">
        <f t="shared" si="7"/>
        <v>1</v>
      </c>
      <c r="AA36" s="65"/>
      <c r="AB36" s="65"/>
      <c r="AE36" s="65" t="b">
        <f t="shared" si="8"/>
        <v>1</v>
      </c>
      <c r="AF36" s="65" t="b">
        <f t="shared" si="9"/>
        <v>1</v>
      </c>
      <c r="AG36" s="65" t="b">
        <f t="shared" si="10"/>
        <v>1</v>
      </c>
      <c r="AH36" s="65" t="b">
        <f t="shared" si="10"/>
        <v>0</v>
      </c>
      <c r="AI36" s="65" t="b">
        <f t="shared" si="10"/>
        <v>1</v>
      </c>
      <c r="AJ36" s="65" t="b">
        <f t="shared" si="10"/>
        <v>1</v>
      </c>
      <c r="AK36" s="65"/>
      <c r="AL36" s="65"/>
      <c r="AM36" s="65"/>
    </row>
    <row r="37" spans="1:39" s="7" customFormat="1" ht="22" customHeight="1" x14ac:dyDescent="0.25">
      <c r="A37" s="2"/>
      <c r="B37" s="21">
        <v>25</v>
      </c>
      <c r="C37" s="173"/>
      <c r="D37" s="174"/>
      <c r="E37" s="21"/>
      <c r="F37" s="24">
        <f t="shared" si="5"/>
        <v>0</v>
      </c>
      <c r="G37" s="34"/>
      <c r="H37" s="170">
        <f t="shared" si="11"/>
        <v>0</v>
      </c>
      <c r="I37" s="171"/>
      <c r="J37" s="202"/>
      <c r="K37" s="203"/>
      <c r="L37" s="172"/>
      <c r="M37" s="172"/>
      <c r="N37" s="80">
        <f t="shared" si="0"/>
        <v>0</v>
      </c>
      <c r="O37" s="164" t="s">
        <v>87</v>
      </c>
      <c r="P37" s="165"/>
      <c r="Q37" s="96"/>
      <c r="R37" s="97"/>
      <c r="S37" s="97"/>
      <c r="T37" s="98">
        <f t="shared" si="6"/>
        <v>0</v>
      </c>
      <c r="U37" s="112"/>
      <c r="V37" s="113" t="str">
        <f t="shared" si="1"/>
        <v xml:space="preserve"> </v>
      </c>
      <c r="W37" s="114" t="str">
        <f t="shared" si="12"/>
        <v xml:space="preserve">  </v>
      </c>
      <c r="X37" s="60" t="b">
        <f t="shared" si="3"/>
        <v>1</v>
      </c>
      <c r="Y37" s="60" t="b">
        <f t="shared" si="4"/>
        <v>1</v>
      </c>
      <c r="Z37" s="60" t="b">
        <f t="shared" si="7"/>
        <v>1</v>
      </c>
      <c r="AA37" s="65"/>
      <c r="AB37" s="65"/>
      <c r="AE37" s="65" t="b">
        <f t="shared" si="8"/>
        <v>1</v>
      </c>
      <c r="AF37" s="65" t="b">
        <f t="shared" si="9"/>
        <v>1</v>
      </c>
      <c r="AG37" s="65" t="b">
        <f t="shared" si="10"/>
        <v>1</v>
      </c>
      <c r="AH37" s="65" t="b">
        <f t="shared" si="10"/>
        <v>0</v>
      </c>
      <c r="AI37" s="65" t="b">
        <f t="shared" si="10"/>
        <v>1</v>
      </c>
      <c r="AJ37" s="65" t="b">
        <f t="shared" si="10"/>
        <v>1</v>
      </c>
      <c r="AK37" s="65"/>
      <c r="AL37" s="65"/>
      <c r="AM37" s="65"/>
    </row>
    <row r="38" spans="1:39" s="7" customFormat="1" ht="22" customHeight="1" thickBot="1" x14ac:dyDescent="0.3">
      <c r="A38" s="2"/>
      <c r="B38" s="22">
        <v>26</v>
      </c>
      <c r="C38" s="190"/>
      <c r="D38" s="191"/>
      <c r="E38" s="22"/>
      <c r="F38" s="33">
        <f t="shared" si="5"/>
        <v>0</v>
      </c>
      <c r="G38" s="35"/>
      <c r="H38" s="232">
        <f t="shared" si="11"/>
        <v>0</v>
      </c>
      <c r="I38" s="233"/>
      <c r="J38" s="234"/>
      <c r="K38" s="235"/>
      <c r="L38" s="231"/>
      <c r="M38" s="231"/>
      <c r="N38" s="162">
        <f t="shared" si="0"/>
        <v>0</v>
      </c>
      <c r="O38" s="166" t="s">
        <v>87</v>
      </c>
      <c r="P38" s="167"/>
      <c r="Q38" s="163"/>
      <c r="R38" s="100"/>
      <c r="S38" s="100"/>
      <c r="T38" s="101">
        <f t="shared" si="6"/>
        <v>0</v>
      </c>
      <c r="U38" s="115"/>
      <c r="V38" s="116" t="str">
        <f t="shared" si="1"/>
        <v xml:space="preserve"> </v>
      </c>
      <c r="W38" s="117" t="str">
        <f t="shared" si="12"/>
        <v xml:space="preserve">  </v>
      </c>
      <c r="X38" s="60" t="b">
        <f t="shared" si="3"/>
        <v>1</v>
      </c>
      <c r="Y38" s="60" t="b">
        <f t="shared" si="4"/>
        <v>1</v>
      </c>
      <c r="Z38" s="60" t="b">
        <f t="shared" si="7"/>
        <v>1</v>
      </c>
      <c r="AA38" s="65"/>
      <c r="AB38" s="65"/>
      <c r="AE38" s="65" t="b">
        <f t="shared" si="8"/>
        <v>1</v>
      </c>
      <c r="AF38" s="65" t="b">
        <f t="shared" si="9"/>
        <v>1</v>
      </c>
      <c r="AG38" s="65" t="b">
        <f t="shared" si="10"/>
        <v>1</v>
      </c>
      <c r="AH38" s="65" t="b">
        <f t="shared" si="10"/>
        <v>0</v>
      </c>
      <c r="AI38" s="65" t="b">
        <f t="shared" si="10"/>
        <v>1</v>
      </c>
      <c r="AJ38" s="65" t="b">
        <f t="shared" si="10"/>
        <v>1</v>
      </c>
      <c r="AK38" s="65"/>
      <c r="AL38" s="65"/>
      <c r="AM38" s="65"/>
    </row>
  </sheetData>
  <sheetProtection algorithmName="SHA-512" hashValue="dEKgq6MWXh7U9FXHvlKleQORlDW6rHV83IBhb5mJK/ezEj4Ja0T6+qIXo6CUVKTdjObM2mVIp9eTD28HVYdI5A==" saltValue="4whXyZj4lAfyQkwSMo+aew==" spinCount="100000" sheet="1" objects="1" scenarios="1"/>
  <protectedRanges>
    <protectedRange sqref="F13" name="vertrek"/>
    <protectedRange sqref="J4:P5" name="kop2"/>
    <protectedRange sqref="E4:G5" name="kop1"/>
    <protectedRange sqref="C13:E38 G13:G38" name="DatumReis"/>
    <protectedRange sqref="H13 J13:M38" name="Brandstof"/>
    <protectedRange sqref="Q13:S38" name="transportprestatie"/>
  </protectedRanges>
  <mergeCells count="134">
    <mergeCell ref="U12:W12"/>
    <mergeCell ref="O7:P7"/>
    <mergeCell ref="B2:N2"/>
    <mergeCell ref="B3:H3"/>
    <mergeCell ref="B4:C4"/>
    <mergeCell ref="E4:G4"/>
    <mergeCell ref="J4:N4"/>
    <mergeCell ref="B5:C5"/>
    <mergeCell ref="E5:G5"/>
    <mergeCell ref="E7:G7"/>
    <mergeCell ref="H7:N7"/>
    <mergeCell ref="L9:M9"/>
    <mergeCell ref="C10:D10"/>
    <mergeCell ref="H10:I10"/>
    <mergeCell ref="L10:M10"/>
    <mergeCell ref="C11:D11"/>
    <mergeCell ref="H11:I11"/>
    <mergeCell ref="L11:M11"/>
    <mergeCell ref="Q7:T7"/>
    <mergeCell ref="U7:W7"/>
    <mergeCell ref="F8:F11"/>
    <mergeCell ref="G8:G11"/>
    <mergeCell ref="H8:I8"/>
    <mergeCell ref="J8:K8"/>
    <mergeCell ref="L8:M8"/>
    <mergeCell ref="H9:I9"/>
    <mergeCell ref="C14:D14"/>
    <mergeCell ref="H14:I14"/>
    <mergeCell ref="J14:K14"/>
    <mergeCell ref="L14:M14"/>
    <mergeCell ref="C15:D15"/>
    <mergeCell ref="H15:I15"/>
    <mergeCell ref="J15:K15"/>
    <mergeCell ref="L15:M15"/>
    <mergeCell ref="C12:D12"/>
    <mergeCell ref="H12:I12"/>
    <mergeCell ref="J12:K12"/>
    <mergeCell ref="L12:M12"/>
    <mergeCell ref="C13:D13"/>
    <mergeCell ref="H13:I13"/>
    <mergeCell ref="J13:K13"/>
    <mergeCell ref="L13:M13"/>
    <mergeCell ref="C18:D18"/>
    <mergeCell ref="H18:I18"/>
    <mergeCell ref="J18:K18"/>
    <mergeCell ref="L18:M18"/>
    <mergeCell ref="C19:D19"/>
    <mergeCell ref="H19:I19"/>
    <mergeCell ref="J19:K19"/>
    <mergeCell ref="L19:M19"/>
    <mergeCell ref="C16:D16"/>
    <mergeCell ref="H16:I16"/>
    <mergeCell ref="J16:K16"/>
    <mergeCell ref="L16:M16"/>
    <mergeCell ref="C17:D17"/>
    <mergeCell ref="H17:I17"/>
    <mergeCell ref="J17:K17"/>
    <mergeCell ref="L17:M17"/>
    <mergeCell ref="C22:D22"/>
    <mergeCell ref="H22:I22"/>
    <mergeCell ref="J22:K22"/>
    <mergeCell ref="L22:M22"/>
    <mergeCell ref="C23:D23"/>
    <mergeCell ref="H23:I23"/>
    <mergeCell ref="J23:K23"/>
    <mergeCell ref="L23:M23"/>
    <mergeCell ref="C20:D20"/>
    <mergeCell ref="H20:I20"/>
    <mergeCell ref="J20:K20"/>
    <mergeCell ref="L20:M20"/>
    <mergeCell ref="C21:D21"/>
    <mergeCell ref="H21:I21"/>
    <mergeCell ref="J21:K21"/>
    <mergeCell ref="L21:M21"/>
    <mergeCell ref="C26:D26"/>
    <mergeCell ref="H26:I26"/>
    <mergeCell ref="J26:K26"/>
    <mergeCell ref="L26:M26"/>
    <mergeCell ref="C27:D27"/>
    <mergeCell ref="H27:I27"/>
    <mergeCell ref="J27:K27"/>
    <mergeCell ref="L27:M27"/>
    <mergeCell ref="C24:D24"/>
    <mergeCell ref="H24:I24"/>
    <mergeCell ref="J24:K24"/>
    <mergeCell ref="L24:M24"/>
    <mergeCell ref="C25:D25"/>
    <mergeCell ref="H25:I25"/>
    <mergeCell ref="J25:K25"/>
    <mergeCell ref="L25:M25"/>
    <mergeCell ref="C30:D30"/>
    <mergeCell ref="H30:I30"/>
    <mergeCell ref="J30:K30"/>
    <mergeCell ref="L30:M30"/>
    <mergeCell ref="C31:D31"/>
    <mergeCell ref="H31:I31"/>
    <mergeCell ref="J31:K31"/>
    <mergeCell ref="L31:M31"/>
    <mergeCell ref="C28:D28"/>
    <mergeCell ref="H28:I28"/>
    <mergeCell ref="J28:K28"/>
    <mergeCell ref="L28:M28"/>
    <mergeCell ref="C29:D29"/>
    <mergeCell ref="H29:I29"/>
    <mergeCell ref="J29:K29"/>
    <mergeCell ref="L29:M29"/>
    <mergeCell ref="C34:D34"/>
    <mergeCell ref="H34:I34"/>
    <mergeCell ref="J34:K34"/>
    <mergeCell ref="L34:M34"/>
    <mergeCell ref="C35:D35"/>
    <mergeCell ref="H35:I35"/>
    <mergeCell ref="J35:K35"/>
    <mergeCell ref="L35:M35"/>
    <mergeCell ref="C32:D32"/>
    <mergeCell ref="H32:I32"/>
    <mergeCell ref="J32:K32"/>
    <mergeCell ref="L32:M32"/>
    <mergeCell ref="C33:D33"/>
    <mergeCell ref="H33:I33"/>
    <mergeCell ref="J33:K33"/>
    <mergeCell ref="L33:M33"/>
    <mergeCell ref="C38:D38"/>
    <mergeCell ref="H38:I38"/>
    <mergeCell ref="J38:K38"/>
    <mergeCell ref="L38:M38"/>
    <mergeCell ref="C36:D36"/>
    <mergeCell ref="H36:I36"/>
    <mergeCell ref="J36:K36"/>
    <mergeCell ref="L36:M36"/>
    <mergeCell ref="C37:D37"/>
    <mergeCell ref="H37:I37"/>
    <mergeCell ref="J37:K37"/>
    <mergeCell ref="L37:M37"/>
  </mergeCells>
  <conditionalFormatting sqref="E13:F38 F39:F1048576">
    <cfRule type="cellIs" dxfId="22" priority="21" operator="equal">
      <formula>0</formula>
    </cfRule>
  </conditionalFormatting>
  <conditionalFormatting sqref="F1:F8">
    <cfRule type="cellIs" dxfId="21" priority="5" operator="equal">
      <formula>0</formula>
    </cfRule>
  </conditionalFormatting>
  <conditionalFormatting sqref="F12">
    <cfRule type="cellIs" dxfId="20" priority="8" operator="equal">
      <formula>0</formula>
    </cfRule>
  </conditionalFormatting>
  <conditionalFormatting sqref="G14:G37">
    <cfRule type="cellIs" dxfId="19" priority="20" operator="equal">
      <formula>0</formula>
    </cfRule>
  </conditionalFormatting>
  <conditionalFormatting sqref="H12">
    <cfRule type="cellIs" dxfId="18" priority="9" operator="equal">
      <formula>0</formula>
    </cfRule>
  </conditionalFormatting>
  <conditionalFormatting sqref="N13:P38">
    <cfRule type="cellIs" dxfId="17" priority="3" operator="equal">
      <formula>0</formula>
    </cfRule>
    <cfRule type="cellIs" dxfId="16" priority="4" operator="equal">
      <formula>0</formula>
    </cfRule>
  </conditionalFormatting>
  <conditionalFormatting sqref="N14:P38">
    <cfRule type="cellIs" dxfId="15" priority="2" operator="equal">
      <formula>FALSE</formula>
    </cfRule>
  </conditionalFormatting>
  <conditionalFormatting sqref="O13:O38">
    <cfRule type="cellIs" dxfId="14" priority="1" operator="equal">
      <formula>"choisir le carburant"</formula>
    </cfRule>
  </conditionalFormatting>
  <conditionalFormatting sqref="Q13:Q38">
    <cfRule type="cellIs" dxfId="13" priority="16" operator="equal">
      <formula>0</formula>
    </cfRule>
    <cfRule type="expression" dxfId="12" priority="17" stopIfTrue="1">
      <formula>$E13="Chargé"</formula>
    </cfRule>
    <cfRule type="cellIs" dxfId="11" priority="18" operator="equal">
      <formula>FALSE</formula>
    </cfRule>
    <cfRule type="cellIs" dxfId="10" priority="19" stopIfTrue="1" operator="equal">
      <formula>0</formula>
    </cfRule>
  </conditionalFormatting>
  <conditionalFormatting sqref="Q38">
    <cfRule type="cellIs" dxfId="9" priority="15" operator="equal">
      <formula>FALSE</formula>
    </cfRule>
  </conditionalFormatting>
  <conditionalFormatting sqref="R14 R27">
    <cfRule type="cellIs" dxfId="8" priority="14" stopIfTrue="1" operator="equal">
      <formula>0</formula>
    </cfRule>
  </conditionalFormatting>
  <conditionalFormatting sqref="R13:S38">
    <cfRule type="cellIs" dxfId="7" priority="11" stopIfTrue="1" operator="equal">
      <formula>0</formula>
    </cfRule>
  </conditionalFormatting>
  <conditionalFormatting sqref="R13:T38">
    <cfRule type="expression" dxfId="6" priority="10">
      <formula>$E13="Vide"</formula>
    </cfRule>
    <cfRule type="cellIs" dxfId="5" priority="12" operator="equal">
      <formula>FALSE</formula>
    </cfRule>
  </conditionalFormatting>
  <conditionalFormatting sqref="S14:S38">
    <cfRule type="cellIs" dxfId="4" priority="13" stopIfTrue="1" operator="equal">
      <formula>0</formula>
    </cfRule>
  </conditionalFormatting>
  <conditionalFormatting sqref="T13:T38">
    <cfRule type="cellIs" dxfId="3" priority="27" stopIfTrue="1" operator="equal">
      <formula>0</formula>
    </cfRule>
  </conditionalFormatting>
  <conditionalFormatting sqref="U13:U38">
    <cfRule type="cellIs" dxfId="2" priority="26" operator="equal">
      <formula>0</formula>
    </cfRule>
  </conditionalFormatting>
  <conditionalFormatting sqref="V13:W38">
    <cfRule type="expression" dxfId="1" priority="25">
      <formula>$E13="Leeg"</formula>
    </cfRule>
  </conditionalFormatting>
  <conditionalFormatting sqref="X1:AB1048576">
    <cfRule type="cellIs" dxfId="0" priority="7" operator="equal">
      <formula>FALSE</formula>
    </cfRule>
  </conditionalFormatting>
  <dataValidations count="4">
    <dataValidation type="custom" allowBlank="1" showInputMessage="1" showErrorMessage="1" errorTitle="Let op" error="Bij 'Type' is 'Leeg' ingevuld. Daarom hoeft deze kolom niet ingevuld te worden. " sqref="R13:T38" xr:uid="{5713B8B3-8F7F-44F4-9373-1B2888349E73}">
      <formula1>$E13="Geladen"</formula1>
    </dataValidation>
    <dataValidation type="custom" allowBlank="1" showInputMessage="1" showErrorMessage="1" errorTitle="Let op" error="Bij 'Type' is 'Geladen' ingevuld. Daarom hoeft deze kolom niet ingevuld te worden. " sqref="Q13:Q38" xr:uid="{60CDA507-3B12-4E11-A29A-0A7DC65EB248}">
      <formula1>$E13="Leeg"</formula1>
    </dataValidation>
    <dataValidation type="list" allowBlank="1" showInputMessage="1" showErrorMessage="1" sqref="E13:E38" xr:uid="{491CF784-60D6-4A2A-B3EF-6B50F166A7BC}">
      <formula1>"Vide,Chargé"</formula1>
    </dataValidation>
    <dataValidation type="custom" allowBlank="1" showInputMessage="1" showErrorMessage="1" errorTitle="Let op" error="Bij &quot;Type&quot; is Empty ingevuld. Daarom hoeft deze niet ingevuld te worden. " sqref="V13:W38" xr:uid="{1838E507-133D-4C3F-A77F-6F73877BEDA9}">
      <formula1>$E13="Leeg"</formula1>
    </dataValidation>
  </dataValidations>
  <pageMargins left="0.23622047244094491" right="0.23622047244094491" top="0.39370078740157483" bottom="0.74803149606299213" header="0.31496062992125984" footer="0.31496062992125984"/>
  <pageSetup paperSize="8" scale="90" fitToHeight="0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9AB6EF-32FB-46CA-A40E-EEDF803A6A3C}">
          <x14:formula1>
            <xm:f>Carburant!$A$1:$A$9</xm:f>
          </x14:formula1>
          <xm:sqref>O13:O38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0 k 0 V U d J k 8 W k A A A A 9 g A A A B I A H A B D b 2 5 m a W c v U G F j a 2 F n Z S 5 4 b W w g o h g A K K A U A A A A A A A A A A A A A A A A A A A A A A A A A A A A h Y 9 B D o I w F E S v Q r q n L Z g Y J J + y c A v G x M S 4 J a V C I 3 w M L Z a 7 u f B I X k G M o u 5 c z p u 3 m L l f b 5 C O b e N d V G 9 0 h w k J K C e e Q t m V G q u E D P b o R y Q V s C 3 k q a i U N 8 l o 4 t G U C a m t P c e M O e e o W 9 C u r 1 j I e c A O e b a T t W o L 8 p H 1 f 9 n X a G y B U h E B + 9 c Y E d K A R 3 Q V L S k H N k P I N X 6 F c N r 7 b H 8 g r I f G D r 0 S 2 P i b D N g c g b 0 / i A d Q S w M E F A A C A A g A J 0 k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J N F U o i k e 4 D g A A A B E A A A A T A B w A R m 9 y b X V s Y X M v U 2 V j d G l v b j E u b S C i G A A o o B Q A A A A A A A A A A A A A A A A A A A A A A A A A A A A r T k 0 u y c z P U w i G 0 I b W A F B L A Q I t A B Q A A g A I A C d J N F V H S Z P F p A A A A P Y A A A A S A A A A A A A A A A A A A A A A A A A A A A B D b 2 5 m a W c v U G F j a 2 F n Z S 5 4 b W x Q S w E C L Q A U A A I A C A A n S T R V D 8 r p q 6 Q A A A D p A A A A E w A A A A A A A A A A A A A A A A D w A A A A W 0 N v b n R l b n R f V H l w Z X N d L n h t b F B L A Q I t A B Q A A g A I A C d J N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j A A v 5 Q l p S p j / e 0 r C k P d 0 A A A A A A I A A A A A A B B m A A A A A Q A A I A A A A B O V p u G w A Q d D 4 D q Q I R Z i 6 T a j B 8 y p i S n i e B 5 B R 1 8 I D c n a A A A A A A 6 A A A A A A g A A I A A A A E h a K c K O t X + 3 j X C / 5 5 o 3 i e 2 t Y N 0 n / X X 5 T O 1 U B E O k n / t 6 U A A A A N V M C l s l o / g F t w O M 2 y B 7 / W F m m E 9 t T a B L 2 e Y 1 z B P E r e l k Z O 2 1 t v 0 v W M B q I a Y K g S U C E 3 Y h R R y 8 L R F T g F j 0 A H c l s 7 f V v X O Z g A f x g z 1 s b A G 5 7 r s l Q A A A A I u 0 d b A T C 3 H G n L d p 9 R 7 d 7 J i m o H V D N K i W A x i C x H T g 1 y Y t D F y Y j C D e 6 E P X Y N E 4 L y C s W N S k Z q s L y U h C F B M / C x 2 K 2 7 w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Calcul CO2</vt:lpstr>
      <vt:lpstr>Carburant</vt:lpstr>
      <vt:lpstr>Explication</vt:lpstr>
      <vt:lpstr>'Calcul CO2'!Afdrukbereik</vt:lpstr>
      <vt:lpstr>Explication!Afdrukbereik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Karin  Struijk</cp:lastModifiedBy>
  <cp:lastPrinted>2025-02-16T17:08:38Z</cp:lastPrinted>
  <dcterms:created xsi:type="dcterms:W3CDTF">2013-09-28T18:24:44Z</dcterms:created>
  <dcterms:modified xsi:type="dcterms:W3CDTF">2025-02-16T19:33:30Z</dcterms:modified>
</cp:coreProperties>
</file>