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3 MASTER COPY CKL BIVA Ver 2023\2023-10-01 River Cruise Vessels\"/>
    </mc:Choice>
  </mc:AlternateContent>
  <xr:revisionPtr revIDLastSave="0" documentId="13_ncr:1_{D9705A26-5EDF-4D65-8114-F5A3D0602DD0}" xr6:coauthVersionLast="47" xr6:coauthVersionMax="47" xr10:uidLastSave="{00000000-0000-0000-0000-000000000000}"/>
  <workbookProtection workbookAlgorithmName="SHA-512" workbookHashValue="bEOeSUwnuCCztYqEQXsu3H4jkwMdfSdH+/Y5WkYyXJso67wSnhf7iximoUHeyPKzTb7pAwexb6waQk7lqBbtGA==" workbookSaltValue="KTzqsVMqEzVS+QOZOcikwg==" workbookSpinCount="100000" lockStructure="1"/>
  <bookViews>
    <workbookView xWindow="-28920" yWindow="585" windowWidth="29040" windowHeight="15720" tabRatio="759" xr2:uid="{0E751008-2196-9B40-996A-CC3DF018291B}"/>
  </bookViews>
  <sheets>
    <sheet name="Contents" sheetId="12" r:id="rId1"/>
    <sheet name="A. Engine performance" sheetId="28" r:id="rId2"/>
    <sheet name="B. Water" sheetId="23" r:id="rId3"/>
    <sheet name="C. Air" sheetId="22" r:id="rId4"/>
    <sheet name="D. General certification" sheetId="16" r:id="rId5"/>
    <sheet name="E. Safety &amp; Quality" sheetId="18" r:id="rId6"/>
    <sheet name="F. Labour" sheetId="25" r:id="rId7"/>
    <sheet name="G. TOTAL" sheetId="33" r:id="rId8"/>
    <sheet name="Inspector's notes" sheetId="32" r:id="rId9"/>
    <sheet name="Variables" sheetId="3" r:id="rId10"/>
  </sheets>
  <definedNames>
    <definedName name="Brandstof" localSheetId="7">#REF!</definedName>
    <definedName name="Brandstof">#REF!</definedName>
    <definedName name="Emissieniveau" localSheetId="7">#REF!</definedName>
    <definedName name="Emissieniveau">#REF!</definedName>
    <definedName name="Motor" localSheetId="7">#REF!</definedName>
    <definedName name="Motor">#REF!</definedName>
    <definedName name="Motoren" localSheetId="7">#REF!</definedName>
    <definedName name="Motoren">#REF!</definedName>
    <definedName name="Nabehandeling" localSheetId="7">#REF!</definedName>
    <definedName name="Nabehandeling">#REF!</definedName>
    <definedName name="NB" localSheetId="7">#REF!</definedName>
    <definedName name="NB">#REF!</definedName>
    <definedName name="NOX" localSheetId="7">#REF!</definedName>
    <definedName name="NOX">#REF!</definedName>
    <definedName name="PM" localSheetId="7">#REF!</definedName>
    <definedName name="PM">#REF!</definedName>
    <definedName name="_xlnm.Print_Area" localSheetId="1">'A. Engine performance'!$A$1:$S$94</definedName>
    <definedName name="_xlnm.Print_Area" localSheetId="2">'B. Water'!$A$1:$L$42</definedName>
    <definedName name="_xlnm.Print_Area" localSheetId="3">'C. Air'!$A$1:$N$69</definedName>
    <definedName name="_xlnm.Print_Area" localSheetId="0">Contents!$A$1:$K$8</definedName>
    <definedName name="_xlnm.Print_Area" localSheetId="4">'D. General certification'!$A$1:$N$18</definedName>
    <definedName name="_xlnm.Print_Area" localSheetId="5">'E. Safety &amp; Quality'!$A$1:$M$87</definedName>
    <definedName name="_xlnm.Print_Area" localSheetId="6">'F. Labour'!$A$1:$M$31</definedName>
    <definedName name="_xlnm.Print_Area" localSheetId="7">'G. TOTAL'!$A$1:$N$77</definedName>
    <definedName name="_xlnm.Print_Area" localSheetId="8">'Inspector''s notes'!$A$1:$F$93</definedName>
    <definedName name="Toepassing" localSheetId="7">#REF!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2" l="1"/>
  <c r="D25" i="33" l="1"/>
  <c r="B5" i="28"/>
  <c r="B2" i="33"/>
  <c r="B2" i="25"/>
  <c r="B2" i="18"/>
  <c r="B2" i="16"/>
  <c r="B2" i="22"/>
  <c r="B2" i="23"/>
  <c r="G5" i="22"/>
  <c r="W23" i="28"/>
  <c r="U23" i="28"/>
  <c r="D27" i="33" l="1"/>
  <c r="D26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D12" i="33"/>
  <c r="D11" i="33"/>
  <c r="W22" i="28" l="1"/>
  <c r="W21" i="28"/>
  <c r="W20" i="28"/>
  <c r="W19" i="28"/>
  <c r="W18" i="28"/>
  <c r="W17" i="28"/>
  <c r="W16" i="28"/>
  <c r="W15" i="28"/>
  <c r="W14" i="28"/>
  <c r="W13" i="28"/>
  <c r="W12" i="28"/>
  <c r="W11" i="28"/>
  <c r="K27" i="33"/>
  <c r="K26" i="33"/>
  <c r="K25" i="33"/>
  <c r="K24" i="33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G6" i="33"/>
  <c r="J5" i="33"/>
  <c r="H5" i="33"/>
  <c r="G5" i="33"/>
  <c r="D6" i="33"/>
  <c r="D5" i="33"/>
  <c r="L46" i="33"/>
  <c r="L41" i="33"/>
  <c r="L43" i="33"/>
  <c r="L44" i="33" l="1"/>
  <c r="L42" i="33"/>
  <c r="K28" i="33"/>
  <c r="L45" i="33"/>
  <c r="L47" i="33" l="1"/>
  <c r="Q13" i="28" l="1"/>
  <c r="Q14" i="28"/>
  <c r="Q15" i="28"/>
  <c r="Q16" i="28"/>
  <c r="Q17" i="28"/>
  <c r="Q18" i="28"/>
  <c r="Q19" i="28"/>
  <c r="Q20" i="28"/>
  <c r="Q21" i="28"/>
  <c r="Q22" i="28"/>
  <c r="K13" i="28"/>
  <c r="K14" i="28"/>
  <c r="K15" i="28"/>
  <c r="K16" i="28"/>
  <c r="K17" i="28"/>
  <c r="K18" i="28"/>
  <c r="K19" i="28"/>
  <c r="K20" i="28"/>
  <c r="K21" i="28"/>
  <c r="K22" i="28"/>
  <c r="K12" i="28"/>
  <c r="K11" i="28"/>
  <c r="I12" i="28"/>
  <c r="I13" i="28"/>
  <c r="I14" i="28"/>
  <c r="I15" i="28"/>
  <c r="I16" i="28"/>
  <c r="I17" i="28"/>
  <c r="I18" i="28"/>
  <c r="I19" i="28"/>
  <c r="I20" i="28"/>
  <c r="I21" i="28"/>
  <c r="I22" i="28"/>
  <c r="I11" i="28"/>
  <c r="Q23" i="28" l="1"/>
  <c r="R11" i="28" s="1"/>
  <c r="S11" i="28" s="1"/>
  <c r="U22" i="28"/>
  <c r="U12" i="28"/>
  <c r="U13" i="28"/>
  <c r="U14" i="28"/>
  <c r="U15" i="28"/>
  <c r="U16" i="28"/>
  <c r="U17" i="28"/>
  <c r="U18" i="28"/>
  <c r="U19" i="28"/>
  <c r="U20" i="28"/>
  <c r="U21" i="28"/>
  <c r="U11" i="28"/>
  <c r="L86" i="18"/>
  <c r="L26" i="33" s="1"/>
  <c r="M26" i="33" s="1"/>
  <c r="R14" i="28" l="1"/>
  <c r="S14" i="28" s="1"/>
  <c r="R20" i="28"/>
  <c r="S20" i="28" s="1"/>
  <c r="R15" i="28"/>
  <c r="S15" i="28" s="1"/>
  <c r="R21" i="28"/>
  <c r="S21" i="28" s="1"/>
  <c r="R16" i="28"/>
  <c r="S16" i="28" s="1"/>
  <c r="R22" i="28"/>
  <c r="S22" i="28" s="1"/>
  <c r="R12" i="28"/>
  <c r="S12" i="28" s="1"/>
  <c r="R18" i="28"/>
  <c r="S18" i="28" s="1"/>
  <c r="R13" i="28"/>
  <c r="S13" i="28" s="1"/>
  <c r="R19" i="28"/>
  <c r="S19" i="28" s="1"/>
  <c r="R17" i="28"/>
  <c r="S17" i="28" s="1"/>
  <c r="L76" i="18"/>
  <c r="L25" i="33" s="1"/>
  <c r="M25" i="33" s="1"/>
  <c r="N11" i="25"/>
  <c r="N12" i="25"/>
  <c r="N13" i="25"/>
  <c r="N14" i="25"/>
  <c r="N15" i="25"/>
  <c r="N16" i="25"/>
  <c r="N10" i="25"/>
  <c r="N11" i="18"/>
  <c r="N12" i="18"/>
  <c r="N13" i="18"/>
  <c r="N17" i="18"/>
  <c r="N18" i="18"/>
  <c r="N19" i="18"/>
  <c r="N20" i="18"/>
  <c r="N21" i="18"/>
  <c r="N22" i="18"/>
  <c r="N23" i="18"/>
  <c r="N24" i="18"/>
  <c r="N25" i="18"/>
  <c r="N26" i="18"/>
  <c r="N33" i="18"/>
  <c r="N34" i="18"/>
  <c r="N35" i="18"/>
  <c r="N39" i="18"/>
  <c r="N40" i="18"/>
  <c r="N41" i="18"/>
  <c r="N42" i="18"/>
  <c r="N43" i="18"/>
  <c r="N47" i="18"/>
  <c r="N48" i="18"/>
  <c r="N49" i="18"/>
  <c r="N50" i="18"/>
  <c r="N51" i="18"/>
  <c r="N52" i="18"/>
  <c r="N53" i="18"/>
  <c r="N60" i="18"/>
  <c r="N61" i="18"/>
  <c r="N62" i="18"/>
  <c r="N63" i="18"/>
  <c r="N64" i="18"/>
  <c r="N65" i="18"/>
  <c r="N69" i="18"/>
  <c r="N70" i="18"/>
  <c r="N71" i="18"/>
  <c r="N72" i="18"/>
  <c r="N73" i="18"/>
  <c r="N74" i="18"/>
  <c r="N75" i="18"/>
  <c r="N83" i="18"/>
  <c r="N84" i="18"/>
  <c r="N85" i="18"/>
  <c r="N10" i="18"/>
  <c r="N12" i="16"/>
  <c r="N13" i="16"/>
  <c r="N14" i="16"/>
  <c r="N15" i="16"/>
  <c r="N11" i="16"/>
  <c r="N13" i="22"/>
  <c r="N14" i="22"/>
  <c r="N15" i="22"/>
  <c r="N16" i="22"/>
  <c r="N17" i="22"/>
  <c r="N66" i="22"/>
  <c r="N67" i="22"/>
  <c r="N59" i="22"/>
  <c r="N60" i="22"/>
  <c r="N61" i="22"/>
  <c r="N62" i="22"/>
  <c r="N58" i="22"/>
  <c r="N47" i="22"/>
  <c r="N48" i="22"/>
  <c r="N49" i="22"/>
  <c r="N50" i="22"/>
  <c r="N51" i="22"/>
  <c r="N46" i="22"/>
  <c r="N33" i="22"/>
  <c r="N34" i="22"/>
  <c r="N35" i="22"/>
  <c r="N36" i="22"/>
  <c r="N37" i="22"/>
  <c r="N38" i="22"/>
  <c r="N39" i="22"/>
  <c r="N40" i="22"/>
  <c r="N41" i="22"/>
  <c r="N32" i="22"/>
  <c r="N23" i="22"/>
  <c r="N24" i="22"/>
  <c r="N22" i="22"/>
  <c r="N12" i="22"/>
  <c r="N11" i="22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N12" i="23"/>
  <c r="N13" i="23"/>
  <c r="N14" i="23"/>
  <c r="N15" i="23"/>
  <c r="N16" i="23"/>
  <c r="N17" i="23"/>
  <c r="N18" i="23"/>
  <c r="N19" i="23"/>
  <c r="N11" i="23"/>
  <c r="S23" i="28" l="1"/>
  <c r="D6" i="16"/>
  <c r="D5" i="16"/>
  <c r="J5" i="16"/>
  <c r="G5" i="16"/>
  <c r="G6" i="16"/>
  <c r="B5" i="33"/>
  <c r="G5" i="28"/>
  <c r="M5" i="28"/>
  <c r="B6" i="28"/>
  <c r="B6" i="33" s="1"/>
  <c r="G6" i="28"/>
  <c r="G5" i="18"/>
  <c r="L17" i="25"/>
  <c r="L27" i="33" s="1"/>
  <c r="L68" i="22"/>
  <c r="L18" i="33" s="1"/>
  <c r="M18" i="33" s="1"/>
  <c r="L63" i="22"/>
  <c r="L17" i="33" s="1"/>
  <c r="M17" i="33" s="1"/>
  <c r="L52" i="22"/>
  <c r="L16" i="33" s="1"/>
  <c r="M16" i="33" s="1"/>
  <c r="L42" i="22"/>
  <c r="L15" i="33" s="1"/>
  <c r="M15" i="33" s="1"/>
  <c r="L25" i="22"/>
  <c r="L14" i="33" s="1"/>
  <c r="M14" i="33" s="1"/>
  <c r="L18" i="22"/>
  <c r="L13" i="33" s="1"/>
  <c r="L41" i="23"/>
  <c r="L12" i="33" s="1"/>
  <c r="M12" i="33" s="1"/>
  <c r="L20" i="23"/>
  <c r="L11" i="33" s="1"/>
  <c r="N86" i="18"/>
  <c r="L66" i="18"/>
  <c r="L24" i="33" s="1"/>
  <c r="M24" i="33" s="1"/>
  <c r="L54" i="18"/>
  <c r="L44" i="18"/>
  <c r="L36" i="18"/>
  <c r="L21" i="33" s="1"/>
  <c r="M21" i="33" s="1"/>
  <c r="L14" i="18"/>
  <c r="L20" i="33" s="1"/>
  <c r="L16" i="16"/>
  <c r="L19" i="33" s="1"/>
  <c r="H50" i="28"/>
  <c r="K52" i="22"/>
  <c r="K42" i="22"/>
  <c r="K41" i="23"/>
  <c r="K20" i="23"/>
  <c r="G6" i="25"/>
  <c r="E6" i="25"/>
  <c r="D6" i="25"/>
  <c r="B6" i="25"/>
  <c r="J5" i="25"/>
  <c r="H5" i="25"/>
  <c r="G5" i="25"/>
  <c r="E5" i="25"/>
  <c r="D5" i="25"/>
  <c r="B5" i="25"/>
  <c r="G6" i="22"/>
  <c r="E6" i="22"/>
  <c r="D6" i="22"/>
  <c r="B6" i="22"/>
  <c r="J5" i="22"/>
  <c r="H5" i="22"/>
  <c r="E5" i="22"/>
  <c r="D5" i="22"/>
  <c r="B5" i="22"/>
  <c r="G6" i="23"/>
  <c r="E6" i="23"/>
  <c r="D6" i="23"/>
  <c r="B6" i="23"/>
  <c r="J5" i="23"/>
  <c r="H5" i="23"/>
  <c r="G5" i="23"/>
  <c r="E5" i="23"/>
  <c r="D5" i="23"/>
  <c r="B5" i="23"/>
  <c r="H5" i="18"/>
  <c r="E6" i="18"/>
  <c r="E5" i="18"/>
  <c r="B6" i="18"/>
  <c r="B5" i="18"/>
  <c r="L9" i="33" l="1"/>
  <c r="M9" i="33" s="1"/>
  <c r="K41" i="33"/>
  <c r="H41" i="33" s="1"/>
  <c r="M27" i="33"/>
  <c r="N54" i="18"/>
  <c r="L23" i="33"/>
  <c r="M23" i="33" s="1"/>
  <c r="N44" i="18"/>
  <c r="L22" i="33"/>
  <c r="M22" i="33" s="1"/>
  <c r="M20" i="33"/>
  <c r="K43" i="33"/>
  <c r="H43" i="33" s="1"/>
  <c r="M19" i="33"/>
  <c r="K44" i="33"/>
  <c r="H44" i="33" s="1"/>
  <c r="M13" i="33"/>
  <c r="M11" i="33"/>
  <c r="K45" i="33"/>
  <c r="N76" i="18"/>
  <c r="N14" i="18"/>
  <c r="N66" i="18"/>
  <c r="N36" i="18"/>
  <c r="K14" i="18"/>
  <c r="K30" i="33" l="1"/>
  <c r="K46" i="33"/>
  <c r="H46" i="33" s="1"/>
  <c r="L28" i="33"/>
  <c r="K31" i="33" s="1"/>
  <c r="K42" i="33"/>
  <c r="H42" i="33" s="1"/>
  <c r="H45" i="33"/>
  <c r="B79" i="18"/>
  <c r="J5" i="18"/>
  <c r="K63" i="22"/>
  <c r="M28" i="33" l="1"/>
  <c r="K47" i="33"/>
  <c r="D5" i="18"/>
  <c r="K17" i="25" l="1"/>
  <c r="K86" i="18"/>
  <c r="K76" i="18"/>
  <c r="K66" i="18"/>
  <c r="K54" i="18"/>
  <c r="K44" i="18"/>
  <c r="K36" i="18"/>
  <c r="K16" i="16"/>
  <c r="B54" i="22" l="1"/>
  <c r="B24" i="23"/>
  <c r="B57" i="18"/>
  <c r="B28" i="22" l="1"/>
  <c r="D6" i="18"/>
  <c r="H49" i="28" l="1"/>
  <c r="H46" i="28"/>
  <c r="H47" i="28"/>
  <c r="H48" i="28"/>
  <c r="H45" i="28"/>
  <c r="B30" i="18" l="1"/>
  <c r="G6" i="18" l="1"/>
</calcChain>
</file>

<file path=xl/sharedStrings.xml><?xml version="1.0" encoding="utf-8"?>
<sst xmlns="http://schemas.openxmlformats.org/spreadsheetml/2006/main" count="1097" uniqueCount="382">
  <si>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</si>
  <si>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</si>
  <si>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</si>
  <si>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</si>
  <si>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</si>
  <si>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</si>
  <si>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</si>
  <si>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</si>
  <si>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</si>
  <si>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Points</t>
  </si>
  <si>
    <t>Propulsion/hull measures</t>
  </si>
  <si>
    <t>Does the vessel have an energy-saving rudder system?</t>
  </si>
  <si>
    <t>Does the vessel have a counter-rotating rudder propeller?</t>
  </si>
  <si>
    <t>Fuel saving</t>
  </si>
  <si>
    <t>Is a fuel-consumption meter present on the main engines?</t>
  </si>
  <si>
    <t>Is an intelligent consumption meter present? (cruise control, A-tempomat in combination with a fuel-consumption meter)</t>
  </si>
  <si>
    <t>CCR 1</t>
  </si>
  <si>
    <t>DPF</t>
  </si>
  <si>
    <t>CCR 2</t>
  </si>
  <si>
    <t>SCR</t>
  </si>
  <si>
    <t>SCR+DPF</t>
  </si>
  <si>
    <t>GTL</t>
  </si>
  <si>
    <t>Fuels</t>
  </si>
  <si>
    <t>LNG as fuel for propulsion</t>
  </si>
  <si>
    <t>GTL as fuel for propulsion</t>
  </si>
  <si>
    <t>LNG as dual fuel for propulsion</t>
  </si>
  <si>
    <t>Is a certificate pertaining to a course on fuel saving present on board? Alternative: E-learning course.</t>
  </si>
  <si>
    <t>Certification</t>
  </si>
  <si>
    <t>Is a the vessel arranged with a heat exchanger? (engine warmth utilized for heating purposes, e.g. warmwater)</t>
  </si>
  <si>
    <t>Familiarization shipboard staff and passengers</t>
  </si>
  <si>
    <t>Is a Safety/Emergency drill schedule implemented and documented?</t>
  </si>
  <si>
    <t>h</t>
  </si>
  <si>
    <t>i</t>
  </si>
  <si>
    <t>Media response</t>
  </si>
  <si>
    <t>Is shipboard staff familiarized with the media response plan?</t>
  </si>
  <si>
    <t>Is a media response plan documented in the SQMS?</t>
  </si>
  <si>
    <t>j</t>
  </si>
  <si>
    <t>Will the annual report be made available for the company?</t>
  </si>
  <si>
    <t>Will the annual report be made available for each shipboard staff that has served on board of company vessels (regardless by whom they are/had been contrated)?</t>
  </si>
  <si>
    <t>Is the annual report issued to all parties simultaneously?</t>
  </si>
  <si>
    <t>Are counsellor contact details available at all onboard messrooms?</t>
  </si>
  <si>
    <t>Should the counsellor issue an annual report reflecting all cases  (anonymity to be ensured)?</t>
  </si>
  <si>
    <t>LBM (Bio-LNG) as fuel for propulsion</t>
  </si>
  <si>
    <t>HVO (called BIO fuel) Points depends on percentage as add-in (100%HVO = 40)</t>
  </si>
  <si>
    <t>Does the vessel have a diesel-electric bow-thruster drive?</t>
  </si>
  <si>
    <t>Does the vessel have a diesel-electric bow-thruster drive powered by batteries?</t>
  </si>
  <si>
    <t>Does the vessel have an operating shaft/hydraulic driven generator?</t>
  </si>
  <si>
    <t>Air bubble "lubrication" system (beneath ship's hull) (Demonstrable by report, verify operation. See Glossary)</t>
  </si>
  <si>
    <t>Is the hull provided with a non-toxic hard coating (100% free from tin, copper and biocide.Maintenance programm, glossary)</t>
  </si>
  <si>
    <t xml:space="preserve"> Is the hull provided with a biocide free antifouling? (Maintenance programm, glossary)</t>
  </si>
  <si>
    <t>Date</t>
  </si>
  <si>
    <t>Inspector</t>
  </si>
  <si>
    <t>|</t>
  </si>
  <si>
    <t>Green Award Requirements</t>
  </si>
  <si>
    <t>:</t>
  </si>
  <si>
    <t xml:space="preserve">ISO 14001  </t>
  </si>
  <si>
    <t xml:space="preserve">ISO 27001  </t>
  </si>
  <si>
    <t xml:space="preserve">ISO 45001 (ex OHSAS 18001)  </t>
  </si>
  <si>
    <t xml:space="preserve">ISO 45003  </t>
  </si>
  <si>
    <t>Vessel</t>
  </si>
  <si>
    <t xml:space="preserve">Result </t>
  </si>
  <si>
    <t>Are all S&amp;Q related documents, records and posted instructions available in a by the SQMS defined working language(s)?</t>
  </si>
  <si>
    <t xml:space="preserve">Is the Safety Quality Management System (SQMS/SQEMS) documented?   </t>
  </si>
  <si>
    <t>Is media response preparedness trained at least once a year?</t>
  </si>
  <si>
    <t>Prevention of equipment failures</t>
  </si>
  <si>
    <t>Is a Safety/Emergency drill schedule available for crew that are to participate in Safety and Emergency drills?</t>
  </si>
  <si>
    <t>Does the SQMS give a definition for "near miss", "incident" and "accident"?</t>
  </si>
  <si>
    <t>Are preventive actions determined, documented and implemented?</t>
  </si>
  <si>
    <t>Are preventive actions distributed to all company vessels (not related to one specific vessel only)?</t>
  </si>
  <si>
    <t>k</t>
  </si>
  <si>
    <t>l</t>
  </si>
  <si>
    <t>m</t>
  </si>
  <si>
    <t>Is the on board waste management plan part of the company SQMS?</t>
  </si>
  <si>
    <t>If a waste management plan is lacking: is a registration of waste submission (divided into plastic, household refuse, vessel's waste, hazardous waste, liquid wastes) present?</t>
  </si>
  <si>
    <t>Does the waste management plan cover both "hotel" section and "nautical" section?</t>
  </si>
  <si>
    <t>Is the vessel waste submission reported to the company (cost and quantity)?</t>
  </si>
  <si>
    <t>Does the company perfom an annual waste management evaluation in order to reducing waste?</t>
  </si>
  <si>
    <t>Is the vessel informed by the company about results from waste management evaluation and is an action plan made available?</t>
  </si>
  <si>
    <t>Are results from company waste management evaluation and action plan(s) discussed mutually amongst "hotel" and "nautical" departments on board?</t>
  </si>
  <si>
    <t>Is waste management addressed during internal audits on board</t>
  </si>
  <si>
    <t>Are proper and fitting drip trays present under the engines?</t>
  </si>
  <si>
    <t>Is the bilge clean? (free from oil, grease and other materials)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</si>
  <si>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</si>
  <si>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</si>
  <si>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</si>
  <si>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</si>
  <si>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</si>
  <si>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</si>
  <si>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</si>
  <si>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Is a microfiltration system in use for lubricating oil?</t>
  </si>
  <si>
    <t>Are the bunkertanks been provided with a permanent high-level alarm?</t>
  </si>
  <si>
    <t>Has a bunker-safety checklist for bunkering the vessel's fuel been implemented?</t>
  </si>
  <si>
    <t>Is a closed-circuit greywater system present on board, including release point?</t>
  </si>
  <si>
    <t>Is a waste water-purification plant present on board?</t>
  </si>
  <si>
    <t>Are battery packs placed in acid proof trays?</t>
  </si>
  <si>
    <t>Energy sources for propulsion</t>
  </si>
  <si>
    <t>Batteries (score depending % usage)</t>
  </si>
  <si>
    <t>B10</t>
  </si>
  <si>
    <t>B20</t>
  </si>
  <si>
    <t xml:space="preserve">Propulsion by Hydrogen ( green or blue, as fuel) </t>
  </si>
  <si>
    <t>Propulsion by Methanol (green or blue , as fuel)</t>
  </si>
  <si>
    <t>Does the vessel have a diesel-electric main propulsion?</t>
  </si>
  <si>
    <t>Does the vessel have a thruster pipe covering the propellor?</t>
  </si>
  <si>
    <t>Is the vessel arranged with a "trackpilot" automated sailing support system or comparable system?</t>
  </si>
  <si>
    <t>D10</t>
  </si>
  <si>
    <t xml:space="preserve">Propulsion by Hydrogen ( green or blue, fuel-cell) </t>
  </si>
  <si>
    <t>Propulsion by Methanol (green or blue , fuel-cell)</t>
  </si>
  <si>
    <t>E10</t>
  </si>
  <si>
    <t>E20</t>
  </si>
  <si>
    <t>E30</t>
  </si>
  <si>
    <r>
      <t>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performance</t>
    </r>
  </si>
  <si>
    <t>Score</t>
  </si>
  <si>
    <t>ISO 9001</t>
  </si>
  <si>
    <t>Are reports analyzed and evaluated by both shipboard and office staff?</t>
  </si>
  <si>
    <t>Is an overall annual review made by the company and shared with the fleet?</t>
  </si>
  <si>
    <t>Safety &amp; Quality Management documents</t>
  </si>
  <si>
    <t>Do all passengers receive Safety Instructions from designated shipboard staff before the voyage starts?</t>
  </si>
  <si>
    <t>Is a formal reporting system for B40a between vessel and office documented and implemented?</t>
  </si>
  <si>
    <t>Is the task related to the Safety Introductions stated in individual job descriptions of the designated persons?</t>
  </si>
  <si>
    <t>Prevention of collisions</t>
  </si>
  <si>
    <t>Does the SQMS contain specific action plans supported by checklists for defined emergency situations (min. coverage: grounding, collision, fire on board and man overboard)?</t>
  </si>
  <si>
    <t>Are specific events as reported included in annual training programmes?</t>
  </si>
  <si>
    <t>Has a spokesperson been appointed?</t>
  </si>
  <si>
    <t>Are all S&amp;Q documents part of a controlled system?</t>
  </si>
  <si>
    <t>Does the crew know who the spokesperson is?</t>
  </si>
  <si>
    <t>Does the PMS include routine checks of specific equipment at defined intervals and recording by shipboard personnel (at least: engine room systems, life-saving, fire-fighting, fire-detection and navigation equipment)</t>
  </si>
  <si>
    <t>Is waste management addressed during internal audits on board?</t>
  </si>
  <si>
    <t>Are the bunker tanks equipped with a permanent high level alarm?</t>
  </si>
  <si>
    <t>Alternative fuels</t>
  </si>
  <si>
    <t>Does the vessel use any of the following alternative fuels?</t>
  </si>
  <si>
    <t xml:space="preserve">LBM (Bio-LNG) </t>
  </si>
  <si>
    <t>HVO (Bio fuel) (points depends on percentage as addtive)</t>
  </si>
  <si>
    <t>What energy-saving measures have been taken on the propulsion system and hull?</t>
  </si>
  <si>
    <t>Counter-rotating rudder propeller</t>
  </si>
  <si>
    <t>Non-toxic hard hull coating (100% free of tin, copper and biocide)</t>
  </si>
  <si>
    <t>What other measures have been taken in terms of awareness and equipment?</t>
  </si>
  <si>
    <t>Fuel consumption meter(s) on main engine(s)</t>
  </si>
  <si>
    <t>Intelligent consumption meter (cruise control, A-tempomat in combination with a fuel-consumption meter)</t>
  </si>
  <si>
    <t>Heat exchanger (e.g. to use heat from the engine to heat water)</t>
  </si>
  <si>
    <t>What other technical measures have been taken to reduce energy and emissions?</t>
  </si>
  <si>
    <t>Shore power installation suitable to continue all hotel and nautical functions during port stay</t>
  </si>
  <si>
    <t>Battery packs serving most operations when shore power is not available</t>
  </si>
  <si>
    <t>Energy-efficient indoor and outdoor lighting</t>
  </si>
  <si>
    <t>Has the company appointed an external confidant?</t>
  </si>
  <si>
    <t>Are all shipboard staff provided with the contact details of the confidant?</t>
  </si>
  <si>
    <t>Are confidant contact details available at all onboard messrooms?</t>
  </si>
  <si>
    <t>Is the confidant to issue an annual report reflecting all cases (anonymity to be ensured)?</t>
  </si>
  <si>
    <t>Has a safety checklist for bunkering the vessel's fuel been implemented?</t>
  </si>
  <si>
    <t xml:space="preserve">Waste management </t>
  </si>
  <si>
    <t>Engine</t>
  </si>
  <si>
    <t>Application</t>
  </si>
  <si>
    <t>Fuel</t>
  </si>
  <si>
    <t>PM</t>
  </si>
  <si>
    <t>EU Stage V</t>
  </si>
  <si>
    <t>Engines</t>
  </si>
  <si>
    <t>Aftertreatment</t>
  </si>
  <si>
    <t>Emission level</t>
  </si>
  <si>
    <t>Emission level Nox/PM</t>
  </si>
  <si>
    <t>Generator</t>
  </si>
  <si>
    <t>Bow thruster</t>
  </si>
  <si>
    <t>DPF/SCR</t>
  </si>
  <si>
    <t>%</t>
  </si>
  <si>
    <t>Energy consumption</t>
  </si>
  <si>
    <t>kW</t>
  </si>
  <si>
    <t>A</t>
  </si>
  <si>
    <t>B</t>
  </si>
  <si>
    <t>Weight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</si>
  <si>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</si>
  <si>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</si>
  <si>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</si>
  <si>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</si>
  <si>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</si>
  <si>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</si>
  <si>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</si>
  <si>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</si>
  <si>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</si>
  <si>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t>Select fuel type</t>
  </si>
  <si>
    <t>Name all engines, both main and auxiliary</t>
  </si>
  <si>
    <t>Select the emission level PM</t>
  </si>
  <si>
    <t>Select after treatment measure(s)</t>
  </si>
  <si>
    <t>F</t>
  </si>
  <si>
    <t xml:space="preserve">Indicate % of fuel saving as a result of adaption of engine configuration (no fuel additves and to be verified by the inspector)   </t>
  </si>
  <si>
    <t>The inspector determines the weighting factor (e.g. diesel-electric: 4% fuel savings with weighting factor 1 gives 4 points)</t>
  </si>
  <si>
    <t>kWh/Annum</t>
  </si>
  <si>
    <t>h/Annum</t>
  </si>
  <si>
    <t xml:space="preserve">H x I </t>
  </si>
  <si>
    <t>Remarks</t>
  </si>
  <si>
    <t>Unknown</t>
  </si>
  <si>
    <t>Total</t>
  </si>
  <si>
    <t>CCR2</t>
  </si>
  <si>
    <t>Remark</t>
  </si>
  <si>
    <t>CCR2 without after treatment</t>
  </si>
  <si>
    <t>CCR2 + DPF</t>
  </si>
  <si>
    <t xml:space="preserve">CCR2 + SCR </t>
  </si>
  <si>
    <t>Abbreviations</t>
  </si>
  <si>
    <t>P</t>
  </si>
  <si>
    <t>The collective name for the mono-nitrogen oxides</t>
  </si>
  <si>
    <t>Particulate material or particulate matter (PM) refers to very small liquid or solid particles which are pollutants or cause air pollution</t>
  </si>
  <si>
    <t>Diesel Particulate Filter: to filter and remove out toxic particles out of the exhaust</t>
  </si>
  <si>
    <t>Stage V</t>
  </si>
  <si>
    <t>Certification level of the engine, related to the standards of the Central Rhine Navigation Commission</t>
  </si>
  <si>
    <t>Engine power in kW</t>
  </si>
  <si>
    <t xml:space="preserve"> Location</t>
  </si>
  <si>
    <t>Score table</t>
  </si>
  <si>
    <t>Ship not eligble for certification &gt; show stopper</t>
  </si>
  <si>
    <t>Main engine(s) unknown / non-certified</t>
  </si>
  <si>
    <t>Auxiliary engine(s) unknown / non-certified</t>
  </si>
  <si>
    <t xml:space="preserve">Main and auxiliary engine(s) </t>
  </si>
  <si>
    <t xml:space="preserve">CCR2 + DPF &amp; SCR </t>
  </si>
  <si>
    <t>Final score depending on share total energy consumption</t>
  </si>
  <si>
    <t>To be registered for each engine, final score depending on share total energy consumption</t>
  </si>
  <si>
    <t>E40</t>
  </si>
  <si>
    <t xml:space="preserve">Total </t>
  </si>
  <si>
    <t xml:space="preserve">Fuel saving </t>
  </si>
  <si>
    <t>Based on certificates, emission reports and proven use of ureaum, the inspector determines emission levels and score.</t>
  </si>
  <si>
    <t>kW = power per engine in kiloWatts</t>
  </si>
  <si>
    <t xml:space="preserve">Automatic calculation, do not enter or delete anything! </t>
  </si>
  <si>
    <t>= entry fields</t>
  </si>
  <si>
    <t>hours/Annum = annual operating hours per engine</t>
  </si>
  <si>
    <t xml:space="preserve">kW x hours = kWh per year per engine. Based on the annual energy consumption, the share per engine and respective score will be calculated automatically  </t>
  </si>
  <si>
    <t>Energy-saving rudder system</t>
  </si>
  <si>
    <t xml:space="preserve">Do all crew members receive Safety and Environmental training on signing on and is this recorded?
 </t>
  </si>
  <si>
    <t>n</t>
  </si>
  <si>
    <t>Pollution prevention</t>
  </si>
  <si>
    <t>General Certification</t>
  </si>
  <si>
    <t>Is the company certified to valid versions of the following standards:</t>
  </si>
  <si>
    <t>Are all contact details for emergency notification and communication readily available in the wheelhouse?</t>
  </si>
  <si>
    <t>Is the vessel equipped with:</t>
  </si>
  <si>
    <t>Internal and external audits</t>
  </si>
  <si>
    <t>Are on board internal audits carried out annually by dedicated and trained staff on behalf of the company? (as per SQMS)</t>
  </si>
  <si>
    <t>Are internal audit reports available on board?</t>
  </si>
  <si>
    <t>Are external audit reports available on board?</t>
  </si>
  <si>
    <t>Are audit-, inspection-, near miss-, incident-, accident-, emergency drill-reports reviewed annually by shipboard management team?</t>
  </si>
  <si>
    <t>Are external audits for certification (see general certification) conducted on board once every 3 years? (according to SQMS)</t>
  </si>
  <si>
    <t>Is the shipboard staff informed by the company about results from waste management evaluation and is an action plan made available?</t>
  </si>
  <si>
    <t>Is the vessel equipped with a zero emission propeller shaft seal arranged with an air chamber?</t>
  </si>
  <si>
    <t>Methanol (green or blue as fuel)</t>
  </si>
  <si>
    <t xml:space="preserve">Hydrogen (green, blue in a fuel cell) </t>
  </si>
  <si>
    <t xml:space="preserve">Methanol (green or blue in fuel cell) </t>
  </si>
  <si>
    <t>External charged battery packs (score depending % usage)</t>
  </si>
  <si>
    <t>Zero</t>
  </si>
  <si>
    <t>E50</t>
  </si>
  <si>
    <t>E60</t>
  </si>
  <si>
    <t>Propulsion/hull measures for energy saving</t>
  </si>
  <si>
    <t>F10</t>
  </si>
  <si>
    <t xml:space="preserve">Does the vessel use of electric propulsion powered by </t>
  </si>
  <si>
    <t>Are annual shipboard technical condition reports compiled by office staff  available on board? (Summary of trends highlighted?)</t>
  </si>
  <si>
    <t>A deadman alarm system in the wheelhouse with sensors monitoring human movements?</t>
  </si>
  <si>
    <t>F. Labour</t>
  </si>
  <si>
    <t>Is there demonstrable use of personal protective equipment (such as helmet, life jacket, hearing protection)?</t>
  </si>
  <si>
    <t xml:space="preserve">Emission reduction </t>
  </si>
  <si>
    <t>Does the company perfom an annual waste management evaluation in order to reduce waste?</t>
  </si>
  <si>
    <t xml:space="preserve">LNG as dual fuel  </t>
  </si>
  <si>
    <t>Safeguarding labour conditions</t>
  </si>
  <si>
    <t>Share/</t>
  </si>
  <si>
    <t>engine</t>
  </si>
  <si>
    <t>Points/</t>
  </si>
  <si>
    <t>Page 2 of 3</t>
  </si>
  <si>
    <t>Page 3 of 3</t>
  </si>
  <si>
    <t>Page 2 of 2</t>
  </si>
  <si>
    <t>A second radar at the stern?</t>
  </si>
  <si>
    <t xml:space="preserve">Familiarization shipboard staff and passengers </t>
  </si>
  <si>
    <t xml:space="preserve"> ENI</t>
  </si>
  <si>
    <t>Page 3 of 4</t>
  </si>
  <si>
    <t>Page 2 of 4</t>
  </si>
  <si>
    <t>Type</t>
  </si>
  <si>
    <t>Are fire drills held every six months?</t>
  </si>
  <si>
    <t>Are drills simulating a man-overboard situation held every six months?</t>
  </si>
  <si>
    <t>Are all emergency contact details as per SQMS format and controlled?</t>
  </si>
  <si>
    <t>A bridge height measurement sensor that triggers an alarm in case of insufficient airdraft?</t>
  </si>
  <si>
    <t>Does the waste management plan cover both hotel section and nautical section?</t>
  </si>
  <si>
    <t>Are the results of the corporate waste management review and action plans discussed between the hotel and nautical departments on board?</t>
  </si>
  <si>
    <t>Is a closed greywater circuit operational on board, including release point?</t>
  </si>
  <si>
    <t>Is a wastewater treatment system operational on board?</t>
  </si>
  <si>
    <t>Is the vessel equipped with certified water-lubricated propeller shaft(s)?</t>
  </si>
  <si>
    <t xml:space="preserve">Does the vessel have certified propeller shaft seals (inside and outside)? </t>
  </si>
  <si>
    <t>Has the ship rudder-trunk seals(s)?</t>
  </si>
  <si>
    <t>Is there a microfiltration system in use for lubricating oil?</t>
  </si>
  <si>
    <t>Are proper and appropriate drip trays available under the engines?</t>
  </si>
  <si>
    <t>Is the bilge clean (free from oil, grease and other materials)?</t>
  </si>
  <si>
    <t>Are conventional batteries placed in acid-resistant containers? (charging capacity &gt;0.2 kW and &lt;3.0 kW)</t>
  </si>
  <si>
    <t>Diesel-electric or LNG-electric main drive</t>
  </si>
  <si>
    <t>Diesel-electric or LNG-electric bow thruster</t>
  </si>
  <si>
    <t>Bow thruster powered by batteries</t>
  </si>
  <si>
    <t>Hydraulic shaft generator or alternative</t>
  </si>
  <si>
    <t>Nozzle</t>
  </si>
  <si>
    <t>Alternative to E30i: Biocide free antifouling</t>
  </si>
  <si>
    <t>Shore power installation (see reader's guide for technical specifications)</t>
  </si>
  <si>
    <t>Wind turbines supplying electricity to batteries</t>
  </si>
  <si>
    <t>Track pilot or similar system with deadman alarm with sensors monitoring human movements</t>
  </si>
  <si>
    <t xml:space="preserve">LNG as mono fuel </t>
  </si>
  <si>
    <t>not certifiied</t>
  </si>
  <si>
    <t>Diesel (fossil)</t>
  </si>
  <si>
    <t>No</t>
  </si>
  <si>
    <t>LNG as a mono fuel</t>
  </si>
  <si>
    <t>LNG as a dual fuel</t>
  </si>
  <si>
    <t>Battery</t>
  </si>
  <si>
    <t>LBM (Bio-LNG)</t>
  </si>
  <si>
    <t>Electric motor</t>
  </si>
  <si>
    <t xml:space="preserve">GTL  </t>
  </si>
  <si>
    <t xml:space="preserve">HVO (Biofuel)  </t>
  </si>
  <si>
    <t xml:space="preserve">Hydrogen (as fuel) </t>
  </si>
  <si>
    <t>Hydrogen (fuel cell)</t>
  </si>
  <si>
    <t>Methanol (as fuel)</t>
  </si>
  <si>
    <t>Methanol (fuel cell)</t>
  </si>
  <si>
    <t>Battery (full electric)</t>
  </si>
  <si>
    <t>Is the on board waste management plan part of the company SQMS, in place for at least 6 months?</t>
  </si>
  <si>
    <t>Do all crew members receive instructions on the drugs and alcohol policy?</t>
  </si>
  <si>
    <t>Is the Captain's Overriding Authority defined in the SQMS and clearly stated in his/her job description?</t>
  </si>
  <si>
    <t>Is the 2nd in command (substitute to Captain) clearly defined in the SQMS?</t>
  </si>
  <si>
    <t>Is a vessel specific electronic Planned Maintenance System (PMS) implemented?</t>
  </si>
  <si>
    <r>
      <t>Select the emission level NO</t>
    </r>
    <r>
      <rPr>
        <vertAlign val="subscript"/>
        <sz val="10"/>
        <color rgb="FF000080"/>
        <rFont val="Arial"/>
        <family val="2"/>
      </rPr>
      <t>x</t>
    </r>
  </si>
  <si>
    <r>
      <t>NO</t>
    </r>
    <r>
      <rPr>
        <b/>
        <vertAlign val="subscript"/>
        <sz val="10"/>
        <color rgb="FF000080"/>
        <rFont val="Arial"/>
        <family val="2"/>
      </rPr>
      <t>x</t>
    </r>
  </si>
  <si>
    <r>
      <t>NO</t>
    </r>
    <r>
      <rPr>
        <vertAlign val="subscript"/>
        <sz val="10"/>
        <color rgb="FF000080"/>
        <rFont val="Arial"/>
        <family val="2"/>
      </rPr>
      <t>x</t>
    </r>
  </si>
  <si>
    <r>
      <t>Selective catalytic reduction: to remove nitrogen oxides (NO</t>
    </r>
    <r>
      <rPr>
        <vertAlign val="subscript"/>
        <sz val="10"/>
        <color rgb="FF000080"/>
        <rFont val="Arial"/>
        <family val="2"/>
      </rPr>
      <t>x</t>
    </r>
    <r>
      <rPr>
        <sz val="10"/>
        <color rgb="FF000080"/>
        <rFont val="Arial"/>
        <family val="2"/>
      </rPr>
      <t>) from flue gases produced during a combustion process by injecting a mixture of urea and demineralised water</t>
    </r>
  </si>
  <si>
    <r>
      <t xml:space="preserve">EUR Stage V = certification level of the engine, related to the standards of the CCNR. Mandatory as per 01-01-2019 for engines &lt; 300 kW and as per 01-01-2020 for engines </t>
    </r>
    <r>
      <rPr>
        <u/>
        <sz val="10"/>
        <color rgb="FF000080"/>
        <rFont val="Arial"/>
        <family val="2"/>
      </rPr>
      <t>&gt;</t>
    </r>
    <r>
      <rPr>
        <sz val="10"/>
        <color rgb="FF000080"/>
        <rFont val="Arial"/>
        <family val="2"/>
      </rPr>
      <t xml:space="preserve"> 300 kW</t>
    </r>
  </si>
  <si>
    <t>Is the vessel equipped with a zero emission propeller shaft seal arranged with an air-chamber and water condition monitoring system?</t>
  </si>
  <si>
    <t>Is the vessel arranged with zero emission thruster(s) seal(s) arranged with air-chamber and water condition monitoring system?</t>
  </si>
  <si>
    <t xml:space="preserve">Is the vessel equipped with zero emission bow thruster(s) seal(s) with air chamber and water condition monitoring system? </t>
  </si>
  <si>
    <t>Certificate on board of a fuel economy course? (Alternative: e-learning course, 5 points)</t>
  </si>
  <si>
    <t>Hull modifications (e.g. air lubrication system, collapsable tunnel system, flow plate, bulbous bow, waterline extension)</t>
  </si>
  <si>
    <t>Is the annual report of the confidant available for the company/companies?</t>
  </si>
  <si>
    <t>Is the annual report of the confidant made available for each shipboard staff that has served on board of company vessels (regardless by whom they are/had been contracted)?</t>
  </si>
  <si>
    <t>F. Labour conditions</t>
  </si>
  <si>
    <t>River Cruise Vessels</t>
  </si>
  <si>
    <t>Main engine</t>
  </si>
  <si>
    <t>Platina Label</t>
  </si>
  <si>
    <t>Yes</t>
  </si>
  <si>
    <t>E70</t>
  </si>
  <si>
    <t>C10</t>
  </si>
  <si>
    <t>C20</t>
  </si>
  <si>
    <t>C30</t>
  </si>
  <si>
    <t>C40</t>
  </si>
  <si>
    <t>C50</t>
  </si>
  <si>
    <t>C60</t>
  </si>
  <si>
    <t>A. Engine performance</t>
  </si>
  <si>
    <t xml:space="preserve">B. Environment Water		</t>
  </si>
  <si>
    <t xml:space="preserve">C. Environment Air  </t>
  </si>
  <si>
    <t>D. General Certification</t>
  </si>
  <si>
    <t xml:space="preserve">E. Safety &amp; Quality (S&amp;Q) </t>
  </si>
  <si>
    <t>B20 b-g : are Environmentally Acceptable Lubricants (EALs) or European Ecolabel (EEL) compliant lubricants (grease or oil) applied?</t>
  </si>
  <si>
    <t>Alternative to B10a: If a waste management plan is lacking: is a registration of waste delivery (divided into plastic, household refuse, vessel's waste, hazardous waste, liquid wastes, food residues) present?</t>
  </si>
  <si>
    <t>Is specific equipment subject to Preventive Maintenance and is this documented, implemented and recorded as part of E50a?</t>
  </si>
  <si>
    <t>Are routine maintenance jobs by attending service engineers checked and verified by vessel staff and recorded as part of E50a?</t>
  </si>
  <si>
    <t>For E60e, are action points recorded and is follow up implemented?</t>
  </si>
  <si>
    <t>For E60e+f, are results reported to the company?</t>
  </si>
  <si>
    <t>Bronze</t>
  </si>
  <si>
    <t>Silver</t>
  </si>
  <si>
    <t>Gold</t>
  </si>
  <si>
    <t>Negative</t>
  </si>
  <si>
    <t>Are results of checks on E50d communicated to the office (or online logged in the PMS)?</t>
  </si>
  <si>
    <t>Formule in R?</t>
  </si>
  <si>
    <t>&lt;&lt;Location&gt;&gt;</t>
  </si>
  <si>
    <t>&lt;&lt;Date&gt;&gt;</t>
  </si>
  <si>
    <t>G. Total score</t>
  </si>
  <si>
    <t>Engine performance</t>
  </si>
  <si>
    <t>B-F</t>
  </si>
  <si>
    <t>Additional requirements</t>
  </si>
  <si>
    <t>Total score A</t>
  </si>
  <si>
    <t>Total score B-F</t>
  </si>
  <si>
    <t>Result</t>
  </si>
  <si>
    <t>Platinum Label</t>
  </si>
  <si>
    <t>Max</t>
  </si>
  <si>
    <t>E. Safety &amp; Quality (S&amp;Q)</t>
  </si>
  <si>
    <t>D. General certification</t>
  </si>
  <si>
    <t>C. Environment Air</t>
  </si>
  <si>
    <t>B. Environment Water</t>
  </si>
  <si>
    <r>
      <t>Are the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emissions per trip/passenger/passenger mile recorded according to the Green Award CO2 calculation form (15 points) and 10 additional points if registration is sent annually. </t>
    </r>
  </si>
  <si>
    <t>B. Water</t>
  </si>
  <si>
    <t>C. Air</t>
  </si>
  <si>
    <t>E. Safety &amp; Quality</t>
  </si>
  <si>
    <t>G. Total</t>
  </si>
  <si>
    <t>Formule in S</t>
  </si>
  <si>
    <r>
      <t>Alternative to C60a: Are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emissions per trip/passenger/passenger mile recorded by another method? To be reviewed by office Green Award. (15 points) and 10 additional points if registration is sent annually. </t>
    </r>
  </si>
  <si>
    <t>Green Award Requirements | River Cruise Vessels</t>
  </si>
  <si>
    <t>Hydrogen (green or blue as fuel)</t>
  </si>
  <si>
    <r>
      <t>Solar panels supplying electricity to batteries</t>
    </r>
    <r>
      <rPr>
        <strike/>
        <sz val="10"/>
        <color rgb="FF002060"/>
        <rFont val="Arial"/>
        <family val="2"/>
      </rPr>
      <t xml:space="preserve"> </t>
    </r>
  </si>
  <si>
    <r>
      <t xml:space="preserve">Reporting procedures on non-conformities, accidents and hazardous situations </t>
    </r>
    <r>
      <rPr>
        <sz val="11"/>
        <color rgb="FF002060"/>
        <rFont val="Arial"/>
        <family val="2"/>
      </rPr>
      <t>(incidents)</t>
    </r>
  </si>
  <si>
    <t>Brand</t>
  </si>
  <si>
    <t>Approval number</t>
  </si>
  <si>
    <t>Serial number</t>
  </si>
  <si>
    <t>Information additional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</si>
</sst>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0000000"/>
  </numFmts>
  <fonts count="7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22"/>
      <name val="Corbel"/>
      <family val="2"/>
    </font>
    <font>
      <sz val="14"/>
      <color rgb="FF000080"/>
      <name val="Arial"/>
      <family val="2"/>
    </font>
    <font>
      <b/>
      <sz val="22"/>
      <color rgb="FF000080"/>
      <name val="Corbel"/>
      <family val="2"/>
    </font>
    <font>
      <u/>
      <sz val="10"/>
      <color theme="10"/>
      <name val="Arial"/>
      <family val="2"/>
    </font>
    <font>
      <sz val="22"/>
      <color rgb="FFFF0000"/>
      <name val="Corbel"/>
      <family val="2"/>
    </font>
    <font>
      <b/>
      <sz val="22"/>
      <color rgb="FF002060"/>
      <name val="Corbel"/>
      <family val="2"/>
    </font>
    <font>
      <b/>
      <sz val="22"/>
      <color rgb="FFFF0000"/>
      <name val="Corbel"/>
      <family val="2"/>
    </font>
    <font>
      <b/>
      <sz val="21"/>
      <color rgb="FF002060"/>
      <name val="Corbel"/>
      <family val="2"/>
    </font>
    <font>
      <b/>
      <sz val="21"/>
      <color rgb="FFB0BB17"/>
      <name val="Corbel"/>
      <family val="2"/>
    </font>
    <font>
      <b/>
      <sz val="21"/>
      <color rgb="FF000080"/>
      <name val="Corbe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0"/>
      <color rgb="FF000080"/>
      <name val="Arial  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rgb="FF000080"/>
      <name val="Calibri"/>
      <family val="2"/>
    </font>
    <font>
      <i/>
      <sz val="10"/>
      <color rgb="FF000080"/>
      <name val="Arial"/>
      <family val="2"/>
    </font>
    <font>
      <sz val="10"/>
      <color rgb="FF000080"/>
      <name val="Calibri"/>
      <family val="2"/>
    </font>
    <font>
      <sz val="10"/>
      <color theme="3" tint="-0.499984740745262"/>
      <name val="Arial"/>
      <family val="2"/>
    </font>
    <font>
      <sz val="10"/>
      <color rgb="FF002060"/>
      <name val="Arial  "/>
    </font>
    <font>
      <b/>
      <sz val="10"/>
      <color theme="0"/>
      <name val="Arial"/>
      <family val="2"/>
    </font>
    <font>
      <sz val="10"/>
      <color rgb="FF000080"/>
      <name val="Arial  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  "/>
    </font>
    <font>
      <sz val="10"/>
      <color rgb="FF000080"/>
      <name val="Arial Nova"/>
      <family val="2"/>
    </font>
    <font>
      <vertAlign val="subscript"/>
      <sz val="10"/>
      <color rgb="FF000080"/>
      <name val="Arial"/>
      <family val="2"/>
    </font>
    <font>
      <b/>
      <vertAlign val="subscript"/>
      <sz val="10"/>
      <color rgb="FF000080"/>
      <name val="Arial"/>
      <family val="2"/>
    </font>
    <font>
      <u/>
      <sz val="10"/>
      <color rgb="FF000080"/>
      <name val="Arial"/>
      <family val="2"/>
    </font>
    <font>
      <sz val="8"/>
      <color rgb="FF000080"/>
      <name val="Arial"/>
      <family val="2"/>
    </font>
    <font>
      <b/>
      <sz val="9"/>
      <color rgb="FF000080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vertAlign val="subscript"/>
      <sz val="10"/>
      <color rgb="FF00206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0070C0"/>
      <name val="Arial"/>
      <family val="2"/>
    </font>
    <font>
      <b/>
      <sz val="10"/>
      <color theme="1"/>
      <name val="Arial"/>
      <family val="2"/>
    </font>
    <font>
      <sz val="10"/>
      <color theme="2" tint="-0.749992370372631"/>
      <name val="Arial"/>
      <family val="2"/>
    </font>
    <font>
      <sz val="10"/>
      <name val="Arial"/>
      <family val="2"/>
    </font>
    <font>
      <sz val="10"/>
      <color rgb="FF996633"/>
      <name val="Arial"/>
      <family val="2"/>
    </font>
    <font>
      <u/>
      <sz val="10"/>
      <color rgb="FF002060"/>
      <name val="Arial"/>
      <family val="2"/>
    </font>
    <font>
      <strike/>
      <sz val="10"/>
      <color rgb="FF00206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0BB17"/>
      </left>
      <right/>
      <top style="thin">
        <color rgb="FFB0BB17"/>
      </top>
      <bottom style="thin">
        <color rgb="FFB0BB17"/>
      </bottom>
      <diagonal/>
    </border>
    <border>
      <left/>
      <right/>
      <top style="thin">
        <color rgb="FFB0BB17"/>
      </top>
      <bottom style="thin">
        <color rgb="FFB0BB17"/>
      </bottom>
      <diagonal/>
    </border>
    <border>
      <left/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thin">
        <color rgb="FFB0BB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0BB17"/>
      </left>
      <right style="thin">
        <color rgb="FFB0BB17"/>
      </right>
      <top style="thin">
        <color rgb="FFB0BB17"/>
      </top>
      <bottom style="thin">
        <color rgb="FFB0BB17"/>
      </bottom>
      <diagonal/>
    </border>
    <border>
      <left style="medium">
        <color rgb="FF002060"/>
      </left>
      <right/>
      <top/>
      <bottom/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/>
      <right/>
      <top/>
      <bottom style="dotted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theme="0" tint="-0.249977111117893"/>
      </right>
      <top style="medium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rgb="FF002060"/>
      </bottom>
      <diagonal/>
    </border>
    <border>
      <left/>
      <right/>
      <top style="medium">
        <color indexed="64"/>
      </top>
      <bottom style="thin">
        <color rgb="FF002060"/>
      </bottom>
      <diagonal/>
    </border>
    <border>
      <left/>
      <right style="medium">
        <color indexed="64"/>
      </right>
      <top style="medium">
        <color indexed="64"/>
      </top>
      <bottom style="thin">
        <color rgb="FF002060"/>
      </bottom>
      <diagonal/>
    </border>
    <border>
      <left style="medium">
        <color indexed="64"/>
      </left>
      <right/>
      <top/>
      <bottom/>
      <diagonal/>
    </border>
    <border>
      <left style="thin">
        <color rgb="FF002060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/>
      <top/>
      <bottom style="medium">
        <color rgb="FF002060"/>
      </bottom>
      <diagonal/>
    </border>
    <border>
      <left style="medium">
        <color indexed="64"/>
      </left>
      <right/>
      <top style="medium">
        <color rgb="FF002060"/>
      </top>
      <bottom style="dotted">
        <color rgb="FF002060"/>
      </bottom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rgb="FF0020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rgb="FF00206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dotted">
        <color rgb="FF002060"/>
      </bottom>
      <diagonal/>
    </border>
    <border>
      <left/>
      <right style="medium">
        <color indexed="64"/>
      </right>
      <top style="medium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2060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/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medium">
        <color indexed="64"/>
      </right>
      <top style="dotted">
        <color rgb="FF002060"/>
      </top>
      <bottom style="dotted">
        <color indexed="64"/>
      </bottom>
      <diagonal/>
    </border>
    <border>
      <left style="thin">
        <color rgb="FF002060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rgb="FF002060"/>
      </top>
      <bottom style="medium">
        <color indexed="64"/>
      </bottom>
      <diagonal/>
    </border>
    <border>
      <left/>
      <right/>
      <top style="dotted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rgb="FF002060"/>
      </right>
      <top style="dotted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 style="medium">
        <color indexed="64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/>
      <right/>
      <top/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70C2"/>
      </left>
      <right/>
      <top style="thin">
        <color rgb="FF0070C2"/>
      </top>
      <bottom/>
      <diagonal/>
    </border>
    <border>
      <left style="thin">
        <color rgb="FF0070C2"/>
      </left>
      <right/>
      <top style="thin">
        <color rgb="FF0070C2"/>
      </top>
      <bottom style="thin">
        <color rgb="FF0070C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2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rgb="FFB0BB17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4" fillId="0" borderId="0" applyFont="0" applyFill="0" applyBorder="0" applyAlignment="0" applyProtection="0"/>
  </cellStyleXfs>
  <cellXfs count="47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/>
    <xf numFmtId="0" fontId="0" fillId="0" borderId="16" xfId="0" applyBorder="1"/>
    <xf numFmtId="0" fontId="25" fillId="25" borderId="0" xfId="0" applyFont="1" applyFill="1"/>
    <xf numFmtId="0" fontId="0" fillId="25" borderId="0" xfId="0" applyFill="1"/>
    <xf numFmtId="0" fontId="27" fillId="25" borderId="0" xfId="0" applyFont="1" applyFill="1" applyAlignment="1">
      <alignment horizontal="left" vertical="center" indent="1"/>
    </xf>
    <xf numFmtId="0" fontId="27" fillId="25" borderId="0" xfId="0" applyFont="1" applyFill="1" applyAlignment="1">
      <alignment vertical="center"/>
    </xf>
    <xf numFmtId="0" fontId="27" fillId="25" borderId="0" xfId="0" applyFont="1" applyFill="1"/>
    <xf numFmtId="0" fontId="27" fillId="25" borderId="0" xfId="0" applyFont="1" applyFill="1" applyAlignment="1">
      <alignment horizontal="center" vertical="center"/>
    </xf>
    <xf numFmtId="0" fontId="1" fillId="25" borderId="0" xfId="0" applyFont="1" applyFill="1" applyAlignment="1">
      <alignment vertical="center"/>
    </xf>
    <xf numFmtId="0" fontId="1" fillId="25" borderId="0" xfId="0" applyFont="1" applyFill="1"/>
    <xf numFmtId="0" fontId="27" fillId="25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5" borderId="0" xfId="0" applyFill="1" applyAlignment="1">
      <alignment horizontal="center"/>
    </xf>
    <xf numFmtId="0" fontId="27" fillId="0" borderId="0" xfId="0" applyFont="1"/>
    <xf numFmtId="0" fontId="27" fillId="25" borderId="0" xfId="0" applyFont="1" applyFill="1" applyAlignment="1">
      <alignment horizontal="right" vertical="center"/>
    </xf>
    <xf numFmtId="0" fontId="52" fillId="24" borderId="0" xfId="0" applyFont="1" applyFill="1"/>
    <xf numFmtId="0" fontId="26" fillId="25" borderId="0" xfId="0" applyFont="1" applyFill="1" applyAlignment="1">
      <alignment horizontal="center" vertical="center"/>
    </xf>
    <xf numFmtId="0" fontId="50" fillId="25" borderId="0" xfId="0" applyFont="1" applyFill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30" fillId="25" borderId="0" xfId="0" applyFont="1" applyFill="1" applyAlignment="1">
      <alignment horizontal="left" vertical="center"/>
    </xf>
    <xf numFmtId="0" fontId="34" fillId="25" borderId="0" xfId="0" applyFont="1" applyFill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0" fontId="36" fillId="25" borderId="0" xfId="0" applyFont="1" applyFill="1" applyAlignment="1">
      <alignment horizontal="center" vertical="center"/>
    </xf>
    <xf numFmtId="0" fontId="32" fillId="25" borderId="0" xfId="0" applyFont="1" applyFill="1" applyAlignment="1">
      <alignment horizontal="left" vertical="center"/>
    </xf>
    <xf numFmtId="0" fontId="35" fillId="25" borderId="15" xfId="0" applyFont="1" applyFill="1" applyBorder="1" applyAlignment="1">
      <alignment horizontal="center" vertical="center"/>
    </xf>
    <xf numFmtId="0" fontId="32" fillId="25" borderId="15" xfId="0" applyFont="1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0" fillId="25" borderId="0" xfId="0" applyFill="1" applyAlignment="1">
      <alignment wrapText="1"/>
    </xf>
    <xf numFmtId="0" fontId="52" fillId="24" borderId="0" xfId="0" applyFont="1" applyFill="1" applyAlignment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/>
    </xf>
    <xf numFmtId="0" fontId="1" fillId="25" borderId="0" xfId="0" applyFont="1" applyFill="1" applyAlignment="1">
      <alignment horizontal="left" indent="1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22" fillId="26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26" fillId="25" borderId="0" xfId="0" applyFont="1" applyFill="1" applyAlignment="1">
      <alignment vertical="center"/>
    </xf>
    <xf numFmtId="0" fontId="50" fillId="24" borderId="0" xfId="0" applyFont="1" applyFill="1"/>
    <xf numFmtId="0" fontId="50" fillId="25" borderId="0" xfId="0" applyFont="1" applyFill="1"/>
    <xf numFmtId="0" fontId="26" fillId="25" borderId="0" xfId="0" applyFont="1" applyFill="1" applyAlignment="1">
      <alignment horizontal="left" vertical="center" indent="1"/>
    </xf>
    <xf numFmtId="0" fontId="27" fillId="25" borderId="0" xfId="0" applyFont="1" applyFill="1" applyAlignment="1">
      <alignment vertical="top"/>
    </xf>
    <xf numFmtId="0" fontId="27" fillId="25" borderId="0" xfId="0" applyFont="1" applyFill="1" applyAlignment="1">
      <alignment horizontal="left" vertical="top"/>
    </xf>
    <xf numFmtId="0" fontId="27" fillId="25" borderId="0" xfId="0" applyFont="1" applyFill="1" applyAlignment="1">
      <alignment horizontal="center" vertical="top"/>
    </xf>
    <xf numFmtId="0" fontId="57" fillId="0" borderId="0" xfId="0" applyFont="1"/>
    <xf numFmtId="0" fontId="0" fillId="25" borderId="0" xfId="0" applyFill="1" applyProtection="1">
      <protection hidden="1"/>
    </xf>
    <xf numFmtId="0" fontId="0" fillId="25" borderId="12" xfId="0" applyFill="1" applyBorder="1" applyProtection="1">
      <protection hidden="1"/>
    </xf>
    <xf numFmtId="0" fontId="0" fillId="25" borderId="13" xfId="0" applyFill="1" applyBorder="1" applyProtection="1">
      <protection hidden="1"/>
    </xf>
    <xf numFmtId="0" fontId="3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43" fillId="25" borderId="0" xfId="0" applyFont="1" applyFill="1" applyAlignment="1" applyProtection="1">
      <alignment horizontal="left" vertical="center"/>
      <protection hidden="1"/>
    </xf>
    <xf numFmtId="0" fontId="25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24" fillId="25" borderId="0" xfId="0" applyFont="1" applyFill="1" applyProtection="1">
      <protection hidden="1"/>
    </xf>
    <xf numFmtId="0" fontId="44" fillId="25" borderId="0" xfId="0" applyFont="1" applyFill="1" applyAlignment="1" applyProtection="1">
      <alignment horizontal="left"/>
      <protection hidden="1"/>
    </xf>
    <xf numFmtId="0" fontId="44" fillId="25" borderId="0" xfId="0" applyFont="1" applyFill="1" applyAlignment="1" applyProtection="1">
      <alignment horizontal="center"/>
      <protection hidden="1"/>
    </xf>
    <xf numFmtId="0" fontId="26" fillId="25" borderId="0" xfId="0" applyFont="1" applyFill="1" applyProtection="1">
      <protection hidden="1"/>
    </xf>
    <xf numFmtId="0" fontId="27" fillId="25" borderId="0" xfId="0" applyFont="1" applyFill="1" applyProtection="1">
      <protection hidden="1"/>
    </xf>
    <xf numFmtId="0" fontId="53" fillId="25" borderId="0" xfId="0" applyFont="1" applyFill="1" applyAlignment="1" applyProtection="1">
      <alignment vertical="center"/>
      <protection hidden="1"/>
    </xf>
    <xf numFmtId="14" fontId="27" fillId="25" borderId="0" xfId="0" applyNumberFormat="1" applyFont="1" applyFill="1" applyProtection="1">
      <protection hidden="1"/>
    </xf>
    <xf numFmtId="0" fontId="27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righ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40" fillId="25" borderId="0" xfId="0" applyFont="1" applyFill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0" fillId="25" borderId="0" xfId="0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0" fillId="25" borderId="0" xfId="0" applyFill="1" applyAlignment="1" applyProtection="1">
      <alignment horizontal="left" vertical="top" indent="1"/>
      <protection hidden="1"/>
    </xf>
    <xf numFmtId="0" fontId="0" fillId="25" borderId="0" xfId="0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top" wrapText="1"/>
      <protection hidden="1"/>
    </xf>
    <xf numFmtId="0" fontId="1" fillId="25" borderId="0" xfId="0" applyFont="1" applyFill="1" applyAlignment="1" applyProtection="1">
      <alignment horizontal="left" vertical="center" indent="1"/>
      <protection hidden="1"/>
    </xf>
    <xf numFmtId="0" fontId="0" fillId="25" borderId="16" xfId="0" applyFill="1" applyBorder="1" applyAlignment="1" applyProtection="1">
      <alignment horizontal="center" vertical="center"/>
      <protection hidden="1"/>
    </xf>
    <xf numFmtId="0" fontId="0" fillId="25" borderId="1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40" fillId="25" borderId="0" xfId="0" applyFont="1" applyFill="1" applyAlignment="1" applyProtection="1">
      <alignment vertical="center"/>
      <protection hidden="1"/>
    </xf>
    <xf numFmtId="0" fontId="49" fillId="24" borderId="0" xfId="0" applyFont="1" applyFill="1" applyProtection="1">
      <protection hidden="1"/>
    </xf>
    <xf numFmtId="0" fontId="49" fillId="24" borderId="0" xfId="0" applyFont="1" applyFill="1" applyAlignment="1" applyProtection="1">
      <alignment horizontal="center" vertical="center"/>
      <protection hidden="1"/>
    </xf>
    <xf numFmtId="0" fontId="3" fillId="24" borderId="0" xfId="0" applyFont="1" applyFill="1" applyAlignment="1" applyProtection="1">
      <alignment vertical="center"/>
      <protection hidden="1"/>
    </xf>
    <xf numFmtId="0" fontId="3" fillId="24" borderId="0" xfId="0" applyFont="1" applyFill="1" applyProtection="1">
      <protection hidden="1"/>
    </xf>
    <xf numFmtId="0" fontId="27" fillId="24" borderId="0" xfId="0" applyFont="1" applyFill="1" applyAlignment="1" applyProtection="1">
      <alignment vertical="center"/>
      <protection hidden="1"/>
    </xf>
    <xf numFmtId="0" fontId="27" fillId="24" borderId="0" xfId="0" applyFont="1" applyFill="1" applyProtection="1"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vertical="center" wrapText="1"/>
      <protection hidden="1"/>
    </xf>
    <xf numFmtId="0" fontId="29" fillId="25" borderId="0" xfId="0" applyFont="1" applyFill="1" applyAlignment="1" applyProtection="1">
      <alignment horizontal="center" vertical="center" wrapText="1"/>
      <protection hidden="1"/>
    </xf>
    <xf numFmtId="0" fontId="41" fillId="25" borderId="0" xfId="0" applyFont="1" applyFill="1" applyAlignment="1" applyProtection="1">
      <alignment horizontal="center" vertical="center"/>
      <protection hidden="1"/>
    </xf>
    <xf numFmtId="0" fontId="43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left" vertical="center" wrapText="1" indent="1"/>
      <protection hidden="1"/>
    </xf>
    <xf numFmtId="0" fontId="24" fillId="25" borderId="0" xfId="0" applyFont="1" applyFill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0" fontId="26" fillId="25" borderId="0" xfId="0" applyFont="1" applyFill="1" applyAlignment="1" applyProtection="1">
      <alignment horizontal="left"/>
      <protection hidden="1"/>
    </xf>
    <xf numFmtId="0" fontId="27" fillId="25" borderId="0" xfId="0" applyFont="1" applyFill="1" applyAlignment="1" applyProtection="1">
      <alignment horizontal="left"/>
      <protection hidden="1"/>
    </xf>
    <xf numFmtId="14" fontId="27" fillId="25" borderId="0" xfId="0" applyNumberFormat="1" applyFont="1" applyFill="1" applyAlignment="1" applyProtection="1">
      <alignment horizontal="left"/>
      <protection hidden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79" xfId="45" applyFont="1" applyBorder="1" applyAlignment="1">
      <alignment horizontal="center" vertical="center"/>
    </xf>
    <xf numFmtId="0" fontId="58" fillId="0" borderId="79" xfId="45" applyFont="1" applyBorder="1" applyAlignment="1">
      <alignment horizontal="left" vertical="center" indent="1"/>
    </xf>
    <xf numFmtId="0" fontId="27" fillId="0" borderId="79" xfId="45" applyFont="1" applyBorder="1" applyAlignment="1">
      <alignment horizontal="left" vertical="center"/>
    </xf>
    <xf numFmtId="0" fontId="25" fillId="0" borderId="79" xfId="0" applyFont="1" applyBorder="1" applyAlignment="1">
      <alignment horizontal="center" vertical="center"/>
    </xf>
    <xf numFmtId="0" fontId="27" fillId="0" borderId="79" xfId="0" applyFont="1" applyBorder="1" applyAlignment="1">
      <alignment horizontal="left" vertical="center"/>
    </xf>
    <xf numFmtId="0" fontId="44" fillId="25" borderId="79" xfId="0" applyFont="1" applyFill="1" applyBorder="1" applyAlignment="1" applyProtection="1">
      <alignment horizontal="center" vertical="center"/>
      <protection hidden="1"/>
    </xf>
    <xf numFmtId="0" fontId="27" fillId="25" borderId="79" xfId="0" applyFont="1" applyFill="1" applyBorder="1" applyAlignment="1" applyProtection="1">
      <alignment horizontal="center" vertical="center"/>
      <protection hidden="1"/>
    </xf>
    <xf numFmtId="0" fontId="27" fillId="25" borderId="80" xfId="0" applyFont="1" applyFill="1" applyBorder="1" applyProtection="1">
      <protection hidden="1"/>
    </xf>
    <xf numFmtId="0" fontId="27" fillId="25" borderId="81" xfId="0" applyFont="1" applyFill="1" applyBorder="1" applyProtection="1">
      <protection hidden="1"/>
    </xf>
    <xf numFmtId="14" fontId="27" fillId="25" borderId="81" xfId="0" applyNumberFormat="1" applyFont="1" applyFill="1" applyBorder="1" applyProtection="1">
      <protection hidden="1"/>
    </xf>
    <xf numFmtId="14" fontId="27" fillId="25" borderId="80" xfId="0" applyNumberFormat="1" applyFont="1" applyFill="1" applyBorder="1" applyProtection="1">
      <protection hidden="1"/>
    </xf>
    <xf numFmtId="0" fontId="44" fillId="25" borderId="0" xfId="0" applyFont="1" applyFill="1" applyAlignment="1" applyProtection="1">
      <alignment horizontal="center" vertical="center"/>
      <protection hidden="1"/>
    </xf>
    <xf numFmtId="0" fontId="59" fillId="25" borderId="79" xfId="0" applyFont="1" applyFill="1" applyBorder="1" applyAlignment="1" applyProtection="1">
      <alignment horizontal="center" vertical="center"/>
      <protection hidden="1"/>
    </xf>
    <xf numFmtId="0" fontId="26" fillId="25" borderId="79" xfId="0" applyFont="1" applyFill="1" applyBorder="1" applyAlignment="1" applyProtection="1">
      <alignment horizontal="center" vertical="center"/>
      <protection hidden="1"/>
    </xf>
    <xf numFmtId="49" fontId="27" fillId="25" borderId="80" xfId="0" applyNumberFormat="1" applyFont="1" applyFill="1" applyBorder="1" applyAlignment="1" applyProtection="1">
      <alignment horizontal="left"/>
      <protection hidden="1"/>
    </xf>
    <xf numFmtId="0" fontId="27" fillId="25" borderId="80" xfId="0" applyFont="1" applyFill="1" applyBorder="1" applyAlignment="1" applyProtection="1">
      <alignment horizontal="left"/>
      <protection hidden="1"/>
    </xf>
    <xf numFmtId="14" fontId="27" fillId="25" borderId="80" xfId="0" applyNumberFormat="1" applyFont="1" applyFill="1" applyBorder="1" applyAlignment="1" applyProtection="1">
      <alignment horizontal="left"/>
      <protection hidden="1"/>
    </xf>
    <xf numFmtId="0" fontId="27" fillId="25" borderId="79" xfId="0" applyFont="1" applyFill="1" applyBorder="1" applyAlignment="1" applyProtection="1">
      <alignment horizontal="center" vertical="center" wrapText="1"/>
      <protection hidden="1"/>
    </xf>
    <xf numFmtId="1" fontId="27" fillId="25" borderId="79" xfId="0" applyNumberFormat="1" applyFont="1" applyFill="1" applyBorder="1" applyAlignment="1" applyProtection="1">
      <alignment horizontal="center" vertical="center" wrapText="1"/>
      <protection hidden="1"/>
    </xf>
    <xf numFmtId="1" fontId="26" fillId="25" borderId="79" xfId="0" applyNumberFormat="1" applyFont="1" applyFill="1" applyBorder="1" applyAlignment="1" applyProtection="1">
      <alignment horizontal="center" vertical="center"/>
      <protection hidden="1"/>
    </xf>
    <xf numFmtId="0" fontId="51" fillId="25" borderId="79" xfId="0" applyFont="1" applyFill="1" applyBorder="1" applyAlignment="1">
      <alignment horizontal="left" vertical="center" indent="1"/>
    </xf>
    <xf numFmtId="0" fontId="27" fillId="25" borderId="79" xfId="0" applyFont="1" applyFill="1" applyBorder="1" applyAlignment="1">
      <alignment horizontal="left" vertical="center" indent="1"/>
    </xf>
    <xf numFmtId="0" fontId="26" fillId="25" borderId="79" xfId="0" applyFont="1" applyFill="1" applyBorder="1" applyAlignment="1">
      <alignment horizontal="left" vertical="center" indent="1"/>
    </xf>
    <xf numFmtId="0" fontId="27" fillId="25" borderId="81" xfId="0" applyFont="1" applyFill="1" applyBorder="1" applyAlignment="1" applyProtection="1">
      <alignment horizontal="left"/>
      <protection hidden="1"/>
    </xf>
    <xf numFmtId="0" fontId="59" fillId="25" borderId="79" xfId="0" applyFont="1" applyFill="1" applyBorder="1" applyAlignment="1" applyProtection="1">
      <alignment horizontal="center" vertical="center" wrapText="1"/>
      <protection hidden="1"/>
    </xf>
    <xf numFmtId="0" fontId="44" fillId="25" borderId="79" xfId="0" applyFont="1" applyFill="1" applyBorder="1" applyAlignment="1" applyProtection="1">
      <alignment horizontal="center" vertical="center" wrapText="1"/>
      <protection hidden="1"/>
    </xf>
    <xf numFmtId="0" fontId="42" fillId="25" borderId="79" xfId="0" applyFont="1" applyFill="1" applyBorder="1" applyAlignment="1" applyProtection="1">
      <alignment horizontal="center" vertical="center"/>
      <protection hidden="1"/>
    </xf>
    <xf numFmtId="0" fontId="25" fillId="25" borderId="79" xfId="0" applyFont="1" applyFill="1" applyBorder="1" applyAlignment="1" applyProtection="1">
      <alignment horizontal="center" vertical="center" wrapText="1"/>
      <protection hidden="1"/>
    </xf>
    <xf numFmtId="0" fontId="25" fillId="25" borderId="79" xfId="0" applyFont="1" applyFill="1" applyBorder="1" applyAlignment="1" applyProtection="1">
      <alignment horizontal="center" vertical="center"/>
      <protection hidden="1"/>
    </xf>
    <xf numFmtId="1" fontId="24" fillId="25" borderId="79" xfId="0" applyNumberFormat="1" applyFont="1" applyFill="1" applyBorder="1" applyAlignment="1" applyProtection="1">
      <alignment horizontal="center" vertical="center"/>
      <protection hidden="1"/>
    </xf>
    <xf numFmtId="0" fontId="42" fillId="25" borderId="79" xfId="0" applyFont="1" applyFill="1" applyBorder="1" applyAlignment="1" applyProtection="1">
      <alignment horizontal="center" vertical="center" wrapText="1"/>
      <protection hidden="1"/>
    </xf>
    <xf numFmtId="0" fontId="24" fillId="25" borderId="79" xfId="0" applyFont="1" applyFill="1" applyBorder="1" applyAlignment="1" applyProtection="1">
      <alignment horizontal="center" vertical="center"/>
      <protection hidden="1"/>
    </xf>
    <xf numFmtId="0" fontId="66" fillId="0" borderId="79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45" fillId="0" borderId="80" xfId="0" applyFont="1" applyBorder="1" applyAlignment="1">
      <alignment horizontal="center"/>
    </xf>
    <xf numFmtId="0" fontId="45" fillId="0" borderId="81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66" fillId="0" borderId="86" xfId="0" applyFont="1" applyBorder="1" applyAlignment="1">
      <alignment horizontal="center"/>
    </xf>
    <xf numFmtId="0" fontId="66" fillId="0" borderId="90" xfId="0" applyFont="1" applyBorder="1" applyAlignment="1">
      <alignment horizontal="center"/>
    </xf>
    <xf numFmtId="0" fontId="27" fillId="25" borderId="88" xfId="45" applyFont="1" applyFill="1" applyBorder="1" applyAlignment="1" applyProtection="1">
      <alignment horizontal="center" vertical="center" wrapText="1"/>
      <protection hidden="1"/>
    </xf>
    <xf numFmtId="0" fontId="27" fillId="25" borderId="79" xfId="45" applyFont="1" applyFill="1" applyBorder="1" applyAlignment="1" applyProtection="1">
      <alignment horizontal="center" vertical="center" wrapText="1"/>
      <protection hidden="1"/>
    </xf>
    <xf numFmtId="1" fontId="27" fillId="25" borderId="79" xfId="45" applyNumberFormat="1" applyFont="1" applyFill="1" applyBorder="1" applyAlignment="1" applyProtection="1">
      <alignment horizontal="center" vertical="center" wrapText="1"/>
      <protection hidden="1"/>
    </xf>
    <xf numFmtId="0" fontId="57" fillId="0" borderId="0" xfId="0" applyFont="1" applyAlignment="1">
      <alignment horizontal="left"/>
    </xf>
    <xf numFmtId="0" fontId="25" fillId="25" borderId="0" xfId="0" applyFont="1" applyFill="1" applyAlignment="1" applyProtection="1">
      <alignment horizontal="right" vertical="center" indent="1"/>
      <protection hidden="1"/>
    </xf>
    <xf numFmtId="0" fontId="25" fillId="25" borderId="0" xfId="0" applyFont="1" applyFill="1" applyAlignment="1" applyProtection="1">
      <alignment vertical="top" wrapText="1"/>
      <protection hidden="1"/>
    </xf>
    <xf numFmtId="0" fontId="27" fillId="32" borderId="79" xfId="0" applyFont="1" applyFill="1" applyBorder="1" applyAlignment="1" applyProtection="1">
      <alignment horizontal="center" vertical="center"/>
      <protection hidden="1"/>
    </xf>
    <xf numFmtId="0" fontId="57" fillId="25" borderId="0" xfId="0" applyFont="1" applyFill="1"/>
    <xf numFmtId="1" fontId="57" fillId="25" borderId="0" xfId="0" applyNumberFormat="1" applyFont="1" applyFill="1"/>
    <xf numFmtId="0" fontId="57" fillId="25" borderId="0" xfId="0" applyFont="1" applyFill="1" applyAlignment="1" applyProtection="1">
      <alignment horizontal="center"/>
      <protection hidden="1"/>
    </xf>
    <xf numFmtId="0" fontId="57" fillId="25" borderId="0" xfId="0" applyFont="1" applyFill="1" applyAlignment="1" applyProtection="1">
      <alignment horizontal="center" vertical="center"/>
      <protection hidden="1"/>
    </xf>
    <xf numFmtId="0" fontId="57" fillId="25" borderId="0" xfId="0" applyFont="1" applyFill="1" applyAlignment="1" applyProtection="1">
      <alignment horizontal="center" wrapText="1"/>
      <protection hidden="1"/>
    </xf>
    <xf numFmtId="1" fontId="57" fillId="25" borderId="0" xfId="0" applyNumberFormat="1" applyFont="1" applyFill="1" applyAlignment="1" applyProtection="1">
      <alignment horizontal="center"/>
      <protection hidden="1"/>
    </xf>
    <xf numFmtId="0" fontId="57" fillId="25" borderId="0" xfId="0" applyFont="1" applyFill="1" applyAlignment="1">
      <alignment horizontal="center"/>
    </xf>
    <xf numFmtId="0" fontId="57" fillId="25" borderId="0" xfId="0" applyFont="1" applyFill="1" applyAlignment="1" applyProtection="1">
      <alignment vertical="center"/>
      <protection hidden="1"/>
    </xf>
    <xf numFmtId="0" fontId="44" fillId="25" borderId="0" xfId="0" applyFont="1" applyFill="1" applyAlignment="1" applyProtection="1">
      <alignment horizontal="center" vertical="center" wrapText="1"/>
      <protection hidden="1"/>
    </xf>
    <xf numFmtId="1" fontId="24" fillId="25" borderId="0" xfId="0" applyNumberFormat="1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 wrapText="1"/>
      <protection hidden="1"/>
    </xf>
    <xf numFmtId="0" fontId="57" fillId="25" borderId="0" xfId="0" applyFont="1" applyFill="1" applyProtection="1">
      <protection hidden="1"/>
    </xf>
    <xf numFmtId="0" fontId="69" fillId="0" borderId="0" xfId="0" applyFont="1"/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vertical="center"/>
    </xf>
    <xf numFmtId="0" fontId="69" fillId="0" borderId="0" xfId="0" applyFont="1" applyAlignment="1">
      <alignment horizontal="left" vertical="center" indent="1"/>
    </xf>
    <xf numFmtId="0" fontId="70" fillId="0" borderId="0" xfId="0" applyFont="1"/>
    <xf numFmtId="0" fontId="69" fillId="0" borderId="0" xfId="0" applyFont="1" applyAlignment="1">
      <alignment vertical="top"/>
    </xf>
    <xf numFmtId="0" fontId="57" fillId="0" borderId="0" xfId="0" applyFont="1" applyAlignment="1">
      <alignment vertical="center"/>
    </xf>
    <xf numFmtId="0" fontId="57" fillId="0" borderId="0" xfId="0" applyFont="1" applyAlignment="1">
      <alignment horizontal="left" vertical="center" indent="1"/>
    </xf>
    <xf numFmtId="0" fontId="57" fillId="0" borderId="0" xfId="0" applyFont="1" applyAlignment="1">
      <alignment vertical="top"/>
    </xf>
    <xf numFmtId="0" fontId="60" fillId="28" borderId="99" xfId="45" applyFont="1" applyFill="1" applyBorder="1" applyAlignment="1" applyProtection="1">
      <alignment horizontal="center"/>
      <protection hidden="1"/>
    </xf>
    <xf numFmtId="0" fontId="60" fillId="28" borderId="98" xfId="45" applyFont="1" applyFill="1" applyBorder="1" applyAlignment="1" applyProtection="1">
      <alignment horizontal="center"/>
      <protection hidden="1"/>
    </xf>
    <xf numFmtId="0" fontId="60" fillId="28" borderId="97" xfId="45" applyFont="1" applyFill="1" applyBorder="1" applyAlignment="1" applyProtection="1">
      <alignment horizontal="center"/>
      <protection hidden="1"/>
    </xf>
    <xf numFmtId="0" fontId="26" fillId="28" borderId="95" xfId="45" applyFont="1" applyFill="1" applyBorder="1" applyAlignment="1" applyProtection="1">
      <alignment horizontal="center" vertical="center"/>
      <protection hidden="1"/>
    </xf>
    <xf numFmtId="0" fontId="26" fillId="28" borderId="52" xfId="45" applyFont="1" applyFill="1" applyBorder="1" applyAlignment="1" applyProtection="1">
      <alignment horizontal="center" vertical="center"/>
      <protection hidden="1"/>
    </xf>
    <xf numFmtId="0" fontId="26" fillId="28" borderId="0" xfId="45" applyFont="1" applyFill="1" applyAlignment="1" applyProtection="1">
      <alignment horizontal="center" vertical="center"/>
      <protection hidden="1"/>
    </xf>
    <xf numFmtId="0" fontId="27" fillId="26" borderId="96" xfId="45" applyFont="1" applyFill="1" applyBorder="1" applyAlignment="1" applyProtection="1">
      <alignment horizontal="center"/>
      <protection hidden="1"/>
    </xf>
    <xf numFmtId="0" fontId="26" fillId="28" borderId="33" xfId="45" applyFont="1" applyFill="1" applyBorder="1" applyAlignment="1" applyProtection="1">
      <alignment horizontal="center" vertical="center"/>
      <protection hidden="1"/>
    </xf>
    <xf numFmtId="0" fontId="27" fillId="26" borderId="100" xfId="45" applyFont="1" applyFill="1" applyBorder="1" applyAlignment="1" applyProtection="1">
      <alignment horizontal="center"/>
      <protection hidden="1"/>
    </xf>
    <xf numFmtId="0" fontId="27" fillId="25" borderId="0" xfId="45" applyFont="1" applyFill="1" applyAlignment="1" applyProtection="1">
      <alignment vertical="center"/>
      <protection hidden="1"/>
    </xf>
    <xf numFmtId="0" fontId="27" fillId="25" borderId="0" xfId="45" applyFont="1" applyFill="1" applyAlignment="1" applyProtection="1">
      <alignment horizontal="center" vertical="center"/>
      <protection hidden="1"/>
    </xf>
    <xf numFmtId="0" fontId="27" fillId="0" borderId="0" xfId="45" applyFont="1" applyAlignment="1" applyProtection="1">
      <alignment vertical="center"/>
      <protection hidden="1"/>
    </xf>
    <xf numFmtId="0" fontId="28" fillId="25" borderId="0" xfId="45" applyFont="1" applyFill="1" applyAlignment="1" applyProtection="1">
      <alignment vertical="center"/>
      <protection hidden="1"/>
    </xf>
    <xf numFmtId="0" fontId="28" fillId="25" borderId="43" xfId="45" applyFont="1" applyFill="1" applyBorder="1" applyAlignment="1" applyProtection="1">
      <alignment horizontal="center" vertical="center"/>
      <protection hidden="1"/>
    </xf>
    <xf numFmtId="0" fontId="29" fillId="25" borderId="25" xfId="45" applyFont="1" applyFill="1" applyBorder="1" applyAlignment="1" applyProtection="1">
      <alignment horizontal="center" vertical="center"/>
      <protection hidden="1"/>
    </xf>
    <xf numFmtId="0" fontId="64" fillId="27" borderId="24" xfId="45" applyFont="1" applyFill="1" applyBorder="1" applyAlignment="1" applyProtection="1">
      <alignment horizontal="center" vertical="center"/>
      <protection hidden="1"/>
    </xf>
    <xf numFmtId="0" fontId="64" fillId="28" borderId="33" xfId="45" applyFont="1" applyFill="1" applyBorder="1" applyAlignment="1" applyProtection="1">
      <alignment horizontal="center" vertical="center"/>
      <protection hidden="1"/>
    </xf>
    <xf numFmtId="0" fontId="64" fillId="28" borderId="0" xfId="45" applyFont="1" applyFill="1" applyAlignment="1" applyProtection="1">
      <alignment horizontal="center" vertical="center"/>
      <protection hidden="1"/>
    </xf>
    <xf numFmtId="0" fontId="64" fillId="28" borderId="24" xfId="45" applyFont="1" applyFill="1" applyBorder="1" applyAlignment="1" applyProtection="1">
      <alignment horizontal="center" vertical="center"/>
      <protection hidden="1"/>
    </xf>
    <xf numFmtId="0" fontId="64" fillId="28" borderId="34" xfId="45" applyFont="1" applyFill="1" applyBorder="1" applyAlignment="1" applyProtection="1">
      <alignment horizontal="center" vertical="center"/>
      <protection hidden="1"/>
    </xf>
    <xf numFmtId="3" fontId="64" fillId="29" borderId="33" xfId="45" applyNumberFormat="1" applyFont="1" applyFill="1" applyBorder="1" applyAlignment="1" applyProtection="1">
      <alignment horizontal="center" vertical="center"/>
      <protection hidden="1"/>
    </xf>
    <xf numFmtId="0" fontId="64" fillId="30" borderId="33" xfId="45" applyFont="1" applyFill="1" applyBorder="1" applyAlignment="1" applyProtection="1">
      <alignment horizontal="center" vertical="center"/>
      <protection hidden="1"/>
    </xf>
    <xf numFmtId="0" fontId="64" fillId="30" borderId="52" xfId="45" applyFont="1" applyFill="1" applyBorder="1" applyAlignment="1" applyProtection="1">
      <alignment horizontal="center" vertical="center"/>
      <protection hidden="1"/>
    </xf>
    <xf numFmtId="0" fontId="64" fillId="30" borderId="45" xfId="45" applyFont="1" applyFill="1" applyBorder="1" applyAlignment="1" applyProtection="1">
      <alignment horizontal="center" vertical="center"/>
      <protection hidden="1"/>
    </xf>
    <xf numFmtId="3" fontId="26" fillId="30" borderId="45" xfId="45" applyNumberFormat="1" applyFont="1" applyFill="1" applyBorder="1" applyAlignment="1" applyProtection="1">
      <alignment horizontal="center" vertical="center"/>
      <protection hidden="1"/>
    </xf>
    <xf numFmtId="3" fontId="65" fillId="25" borderId="40" xfId="45" applyNumberFormat="1" applyFont="1" applyFill="1" applyBorder="1" applyAlignment="1" applyProtection="1">
      <alignment horizontal="center" vertical="center"/>
      <protection hidden="1"/>
    </xf>
    <xf numFmtId="0" fontId="26" fillId="25" borderId="57" xfId="45" applyFont="1" applyFill="1" applyBorder="1" applyAlignment="1" applyProtection="1">
      <alignment horizontal="center" vertical="center"/>
      <protection hidden="1"/>
    </xf>
    <xf numFmtId="0" fontId="26" fillId="27" borderId="52" xfId="45" applyFont="1" applyFill="1" applyBorder="1" applyAlignment="1" applyProtection="1">
      <alignment horizontal="center" vertical="center"/>
      <protection hidden="1"/>
    </xf>
    <xf numFmtId="3" fontId="26" fillId="29" borderId="35" xfId="45" applyNumberFormat="1" applyFont="1" applyFill="1" applyBorder="1" applyAlignment="1" applyProtection="1">
      <alignment horizontal="center" vertical="center"/>
      <protection hidden="1"/>
    </xf>
    <xf numFmtId="3" fontId="26" fillId="30" borderId="35" xfId="45" applyNumberFormat="1" applyFont="1" applyFill="1" applyBorder="1" applyAlignment="1" applyProtection="1">
      <alignment horizontal="center" vertical="center"/>
      <protection hidden="1"/>
    </xf>
    <xf numFmtId="3" fontId="26" fillId="30" borderId="21" xfId="45" applyNumberFormat="1" applyFont="1" applyFill="1" applyBorder="1" applyAlignment="1" applyProtection="1">
      <alignment horizontal="center" vertical="center"/>
      <protection hidden="1"/>
    </xf>
    <xf numFmtId="3" fontId="26" fillId="30" borderId="54" xfId="45" applyNumberFormat="1" applyFont="1" applyFill="1" applyBorder="1" applyAlignment="1" applyProtection="1">
      <alignment horizontal="center" vertical="center"/>
      <protection hidden="1"/>
    </xf>
    <xf numFmtId="3" fontId="26" fillId="25" borderId="42" xfId="45" applyNumberFormat="1" applyFont="1" applyFill="1" applyBorder="1" applyAlignment="1" applyProtection="1">
      <alignment horizontal="center" vertical="center"/>
      <protection hidden="1"/>
    </xf>
    <xf numFmtId="0" fontId="29" fillId="0" borderId="58" xfId="45" applyFont="1" applyBorder="1" applyAlignment="1" applyProtection="1">
      <alignment horizontal="center"/>
      <protection hidden="1"/>
    </xf>
    <xf numFmtId="0" fontId="60" fillId="27" borderId="71" xfId="45" applyFont="1" applyFill="1" applyBorder="1" applyAlignment="1" applyProtection="1">
      <alignment horizontal="center"/>
      <protection hidden="1"/>
    </xf>
    <xf numFmtId="0" fontId="60" fillId="27" borderId="72" xfId="45" applyFont="1" applyFill="1" applyBorder="1" applyAlignment="1" applyProtection="1">
      <alignment horizontal="center"/>
      <protection hidden="1"/>
    </xf>
    <xf numFmtId="0" fontId="60" fillId="29" borderId="39" xfId="45" applyFont="1" applyFill="1" applyBorder="1" applyAlignment="1" applyProtection="1">
      <alignment horizontal="center"/>
      <protection hidden="1"/>
    </xf>
    <xf numFmtId="3" fontId="60" fillId="30" borderId="36" xfId="45" applyNumberFormat="1" applyFont="1" applyFill="1" applyBorder="1" applyAlignment="1" applyProtection="1">
      <alignment horizontal="center"/>
      <protection hidden="1"/>
    </xf>
    <xf numFmtId="3" fontId="60" fillId="30" borderId="26" xfId="45" applyNumberFormat="1" applyFont="1" applyFill="1" applyBorder="1" applyAlignment="1" applyProtection="1">
      <alignment horizontal="center"/>
      <protection hidden="1"/>
    </xf>
    <xf numFmtId="9" fontId="27" fillId="26" borderId="67" xfId="39" applyFont="1" applyFill="1" applyBorder="1" applyAlignment="1" applyProtection="1">
      <alignment horizontal="center"/>
      <protection hidden="1"/>
    </xf>
    <xf numFmtId="1" fontId="27" fillId="26" borderId="41" xfId="49" applyNumberFormat="1" applyFont="1" applyFill="1" applyBorder="1" applyAlignment="1" applyProtection="1">
      <alignment horizontal="center"/>
      <protection hidden="1"/>
    </xf>
    <xf numFmtId="0" fontId="60" fillId="27" borderId="28" xfId="45" applyFont="1" applyFill="1" applyBorder="1" applyAlignment="1" applyProtection="1">
      <alignment horizontal="center"/>
      <protection hidden="1"/>
    </xf>
    <xf numFmtId="0" fontId="60" fillId="27" borderId="73" xfId="45" applyFont="1" applyFill="1" applyBorder="1" applyAlignment="1" applyProtection="1">
      <alignment horizontal="center"/>
      <protection hidden="1"/>
    </xf>
    <xf numFmtId="0" fontId="27" fillId="26" borderId="29" xfId="45" applyFont="1" applyFill="1" applyBorder="1" applyAlignment="1" applyProtection="1">
      <alignment horizontal="center"/>
      <protection hidden="1"/>
    </xf>
    <xf numFmtId="0" fontId="27" fillId="26" borderId="49" xfId="45" applyFont="1" applyFill="1" applyBorder="1" applyAlignment="1" applyProtection="1">
      <alignment horizontal="center"/>
      <protection hidden="1"/>
    </xf>
    <xf numFmtId="0" fontId="60" fillId="29" borderId="37" xfId="45" applyFont="1" applyFill="1" applyBorder="1" applyAlignment="1" applyProtection="1">
      <alignment horizontal="center"/>
      <protection hidden="1"/>
    </xf>
    <xf numFmtId="3" fontId="60" fillId="30" borderId="37" xfId="45" applyNumberFormat="1" applyFont="1" applyFill="1" applyBorder="1" applyAlignment="1" applyProtection="1">
      <alignment horizontal="center"/>
      <protection hidden="1"/>
    </xf>
    <xf numFmtId="3" fontId="60" fillId="30" borderId="27" xfId="45" applyNumberFormat="1" applyFont="1" applyFill="1" applyBorder="1" applyAlignment="1" applyProtection="1">
      <alignment horizontal="center"/>
      <protection hidden="1"/>
    </xf>
    <xf numFmtId="9" fontId="27" fillId="26" borderId="49" xfId="39" applyFont="1" applyFill="1" applyBorder="1" applyAlignment="1" applyProtection="1">
      <alignment horizontal="center"/>
      <protection hidden="1"/>
    </xf>
    <xf numFmtId="0" fontId="60" fillId="27" borderId="74" xfId="45" applyFont="1" applyFill="1" applyBorder="1" applyAlignment="1" applyProtection="1">
      <alignment horizontal="center"/>
      <protection hidden="1"/>
    </xf>
    <xf numFmtId="0" fontId="29" fillId="0" borderId="42" xfId="45" applyFont="1" applyBorder="1" applyAlignment="1" applyProtection="1">
      <alignment horizontal="center"/>
      <protection hidden="1"/>
    </xf>
    <xf numFmtId="0" fontId="60" fillId="27" borderId="77" xfId="45" applyFont="1" applyFill="1" applyBorder="1" applyAlignment="1" applyProtection="1">
      <alignment horizontal="center"/>
      <protection hidden="1"/>
    </xf>
    <xf numFmtId="0" fontId="60" fillId="27" borderId="78" xfId="45" applyFont="1" applyFill="1" applyBorder="1" applyAlignment="1" applyProtection="1">
      <alignment horizontal="center"/>
      <protection hidden="1"/>
    </xf>
    <xf numFmtId="0" fontId="27" fillId="26" borderId="66" xfId="45" applyFont="1" applyFill="1" applyBorder="1" applyAlignment="1" applyProtection="1">
      <alignment horizontal="center"/>
      <protection hidden="1"/>
    </xf>
    <xf numFmtId="0" fontId="27" fillId="26" borderId="50" xfId="45" applyFont="1" applyFill="1" applyBorder="1" applyAlignment="1" applyProtection="1">
      <alignment horizontal="center"/>
      <protection hidden="1"/>
    </xf>
    <xf numFmtId="0" fontId="60" fillId="29" borderId="38" xfId="45" applyFont="1" applyFill="1" applyBorder="1" applyAlignment="1" applyProtection="1">
      <alignment horizontal="center"/>
      <protection hidden="1"/>
    </xf>
    <xf numFmtId="3" fontId="60" fillId="30" borderId="38" xfId="45" applyNumberFormat="1" applyFont="1" applyFill="1" applyBorder="1" applyAlignment="1" applyProtection="1">
      <alignment horizontal="center"/>
      <protection hidden="1"/>
    </xf>
    <xf numFmtId="3" fontId="60" fillId="30" borderId="47" xfId="45" applyNumberFormat="1" applyFont="1" applyFill="1" applyBorder="1" applyAlignment="1" applyProtection="1">
      <alignment horizontal="center"/>
      <protection hidden="1"/>
    </xf>
    <xf numFmtId="0" fontId="60" fillId="25" borderId="23" xfId="45" applyFont="1" applyFill="1" applyBorder="1" applyAlignment="1" applyProtection="1">
      <alignment horizontal="center" vertical="center"/>
      <protection hidden="1"/>
    </xf>
    <xf numFmtId="0" fontId="27" fillId="25" borderId="0" xfId="45" quotePrefix="1" applyFont="1" applyFill="1" applyAlignment="1" applyProtection="1">
      <alignment vertical="center"/>
      <protection hidden="1"/>
    </xf>
    <xf numFmtId="9" fontId="26" fillId="26" borderId="51" xfId="39" applyFont="1" applyFill="1" applyBorder="1" applyAlignment="1" applyProtection="1">
      <alignment horizontal="center" vertical="center"/>
      <protection hidden="1"/>
    </xf>
    <xf numFmtId="165" fontId="27" fillId="26" borderId="48" xfId="49" applyNumberFormat="1" applyFont="1" applyFill="1" applyBorder="1" applyAlignment="1" applyProtection="1">
      <alignment horizontal="center" vertical="center"/>
      <protection hidden="1"/>
    </xf>
    <xf numFmtId="9" fontId="27" fillId="26" borderId="55" xfId="39" applyFont="1" applyFill="1" applyBorder="1" applyAlignment="1" applyProtection="1">
      <alignment horizontal="center" vertical="center"/>
      <protection hidden="1"/>
    </xf>
    <xf numFmtId="1" fontId="55" fillId="31" borderId="42" xfId="45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 applyProtection="1">
      <protection hidden="1"/>
    </xf>
    <xf numFmtId="9" fontId="1" fillId="0" borderId="0" xfId="0" applyNumberFormat="1" applyFont="1" applyProtection="1">
      <protection hidden="1"/>
    </xf>
    <xf numFmtId="3" fontId="26" fillId="25" borderId="0" xfId="47" applyNumberFormat="1" applyFont="1" applyFill="1" applyBorder="1" applyAlignment="1" applyProtection="1">
      <alignment horizontal="center" vertical="center"/>
      <protection hidden="1"/>
    </xf>
    <xf numFmtId="9" fontId="26" fillId="25" borderId="0" xfId="39" applyFont="1" applyFill="1" applyBorder="1" applyAlignment="1" applyProtection="1">
      <alignment horizontal="center" vertical="center"/>
      <protection hidden="1"/>
    </xf>
    <xf numFmtId="0" fontId="69" fillId="25" borderId="0" xfId="0" applyFont="1" applyFill="1" applyProtection="1">
      <protection hidden="1"/>
    </xf>
    <xf numFmtId="0" fontId="69" fillId="25" borderId="0" xfId="0" applyFont="1" applyFill="1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7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69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72" fillId="0" borderId="0" xfId="0" applyFont="1" applyAlignment="1" applyProtection="1">
      <alignment horizontal="right"/>
      <protection hidden="1"/>
    </xf>
    <xf numFmtId="1" fontId="71" fillId="0" borderId="0" xfId="0" applyNumberFormat="1" applyFont="1" applyProtection="1">
      <protection hidden="1"/>
    </xf>
    <xf numFmtId="0" fontId="69" fillId="0" borderId="0" xfId="0" applyFont="1" applyAlignment="1" applyProtection="1">
      <alignment horizontal="left"/>
      <protection hidden="1"/>
    </xf>
    <xf numFmtId="165" fontId="69" fillId="0" borderId="0" xfId="47" applyNumberFormat="1" applyFont="1" applyAlignment="1" applyProtection="1">
      <protection hidden="1"/>
    </xf>
    <xf numFmtId="1" fontId="69" fillId="0" borderId="0" xfId="0" applyNumberFormat="1" applyFont="1" applyProtection="1">
      <protection hidden="1"/>
    </xf>
    <xf numFmtId="165" fontId="69" fillId="0" borderId="0" xfId="47" applyNumberFormat="1" applyFont="1" applyBorder="1" applyAlignment="1" applyProtection="1">
      <protection hidden="1"/>
    </xf>
    <xf numFmtId="0" fontId="69" fillId="0" borderId="0" xfId="0" applyFont="1" applyAlignment="1" applyProtection="1">
      <alignment horizontal="right"/>
      <protection hidden="1"/>
    </xf>
    <xf numFmtId="1" fontId="69" fillId="0" borderId="0" xfId="39" applyNumberFormat="1" applyFont="1" applyProtection="1">
      <protection hidden="1"/>
    </xf>
    <xf numFmtId="1" fontId="69" fillId="0" borderId="0" xfId="0" applyNumberFormat="1" applyFont="1" applyAlignment="1" applyProtection="1">
      <alignment horizontal="left"/>
      <protection hidden="1"/>
    </xf>
    <xf numFmtId="0" fontId="69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1" fontId="1" fillId="0" borderId="0" xfId="39" applyNumberFormat="1" applyFont="1" applyProtection="1">
      <protection hidden="1"/>
    </xf>
    <xf numFmtId="1" fontId="1" fillId="0" borderId="0" xfId="0" applyNumberFormat="1" applyFont="1" applyAlignment="1" applyProtection="1">
      <alignment horizontal="left"/>
      <protection hidden="1"/>
    </xf>
    <xf numFmtId="1" fontId="1" fillId="0" borderId="0" xfId="0" applyNumberFormat="1" applyFont="1" applyProtection="1">
      <protection hidden="1"/>
    </xf>
    <xf numFmtId="0" fontId="73" fillId="0" borderId="0" xfId="0" applyFont="1" applyAlignment="1" applyProtection="1">
      <alignment horizontal="center"/>
      <protection hidden="1"/>
    </xf>
    <xf numFmtId="0" fontId="71" fillId="0" borderId="0" xfId="0" applyFont="1" applyAlignment="1" applyProtection="1">
      <alignment horizontal="left"/>
      <protection hidden="1"/>
    </xf>
    <xf numFmtId="1" fontId="71" fillId="0" borderId="0" xfId="39" applyNumberFormat="1" applyFont="1" applyProtection="1">
      <protection hidden="1"/>
    </xf>
    <xf numFmtId="1" fontId="71" fillId="0" borderId="0" xfId="0" applyNumberFormat="1" applyFont="1" applyAlignment="1" applyProtection="1">
      <alignment horizontal="left"/>
      <protection hidden="1"/>
    </xf>
    <xf numFmtId="1" fontId="73" fillId="0" borderId="0" xfId="0" applyNumberFormat="1" applyFont="1" applyProtection="1">
      <protection hidden="1"/>
    </xf>
    <xf numFmtId="0" fontId="73" fillId="0" borderId="0" xfId="0" applyFont="1" applyProtection="1">
      <protection hidden="1"/>
    </xf>
    <xf numFmtId="0" fontId="0" fillId="25" borderId="101" xfId="0" applyFill="1" applyBorder="1" applyProtection="1">
      <protection hidden="1"/>
    </xf>
    <xf numFmtId="0" fontId="0" fillId="25" borderId="12" xfId="0" applyFill="1" applyBorder="1"/>
    <xf numFmtId="0" fontId="0" fillId="25" borderId="13" xfId="0" applyFill="1" applyBorder="1"/>
    <xf numFmtId="0" fontId="31" fillId="25" borderId="0" xfId="0" applyFont="1" applyFill="1" applyAlignment="1">
      <alignment vertical="center"/>
    </xf>
    <xf numFmtId="0" fontId="31" fillId="25" borderId="0" xfId="0" applyFont="1" applyFill="1" applyProtection="1">
      <protection hidden="1"/>
    </xf>
    <xf numFmtId="0" fontId="31" fillId="25" borderId="12" xfId="0" applyFont="1" applyFill="1" applyBorder="1" applyProtection="1">
      <protection hidden="1"/>
    </xf>
    <xf numFmtId="0" fontId="31" fillId="25" borderId="13" xfId="0" applyFont="1" applyFill="1" applyBorder="1" applyProtection="1">
      <protection hidden="1"/>
    </xf>
    <xf numFmtId="0" fontId="31" fillId="25" borderId="0" xfId="44" applyFont="1" applyFill="1" applyBorder="1" applyAlignment="1">
      <alignment horizontal="left" vertical="center"/>
    </xf>
    <xf numFmtId="0" fontId="31" fillId="25" borderId="0" xfId="0" applyFont="1" applyFill="1"/>
    <xf numFmtId="0" fontId="31" fillId="25" borderId="12" xfId="0" applyFont="1" applyFill="1" applyBorder="1"/>
    <xf numFmtId="0" fontId="31" fillId="25" borderId="13" xfId="0" applyFont="1" applyFill="1" applyBorder="1"/>
    <xf numFmtId="0" fontId="31" fillId="25" borderId="14" xfId="44" applyFont="1" applyFill="1" applyBorder="1" applyAlignment="1" applyProtection="1">
      <alignment vertical="center"/>
      <protection hidden="1"/>
    </xf>
    <xf numFmtId="165" fontId="27" fillId="26" borderId="49" xfId="50" applyNumberFormat="1" applyFont="1" applyFill="1" applyBorder="1" applyAlignment="1" applyProtection="1">
      <alignment horizontal="center"/>
      <protection hidden="1"/>
    </xf>
    <xf numFmtId="0" fontId="75" fillId="0" borderId="0" xfId="0" applyFont="1"/>
    <xf numFmtId="0" fontId="57" fillId="0" borderId="0" xfId="0" applyFont="1" applyAlignment="1">
      <alignment horizontal="center" vertical="center"/>
    </xf>
    <xf numFmtId="0" fontId="27" fillId="26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vertical="top"/>
    </xf>
    <xf numFmtId="166" fontId="0" fillId="25" borderId="0" xfId="0" applyNumberFormat="1" applyFill="1" applyProtection="1">
      <protection hidden="1"/>
    </xf>
    <xf numFmtId="0" fontId="41" fillId="25" borderId="0" xfId="0" quotePrefix="1" applyFont="1" applyFill="1" applyAlignment="1" applyProtection="1">
      <alignment vertical="center"/>
      <protection hidden="1"/>
    </xf>
    <xf numFmtId="49" fontId="41" fillId="25" borderId="0" xfId="0" quotePrefix="1" applyNumberFormat="1" applyFont="1" applyFill="1" applyAlignment="1" applyProtection="1">
      <alignment vertical="center"/>
      <protection hidden="1"/>
    </xf>
    <xf numFmtId="166" fontId="1" fillId="25" borderId="0" xfId="0" applyNumberFormat="1" applyFont="1" applyFill="1" applyProtection="1">
      <protection hidden="1"/>
    </xf>
    <xf numFmtId="0" fontId="47" fillId="0" borderId="0" xfId="0" applyFont="1"/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166" fontId="27" fillId="25" borderId="80" xfId="0" applyNumberFormat="1" applyFont="1" applyFill="1" applyBorder="1" applyAlignment="1" applyProtection="1">
      <alignment horizontal="left"/>
      <protection hidden="1"/>
    </xf>
    <xf numFmtId="166" fontId="25" fillId="25" borderId="0" xfId="0" applyNumberFormat="1" applyFont="1" applyFill="1" applyProtection="1">
      <protection hidden="1"/>
    </xf>
    <xf numFmtId="1" fontId="63" fillId="25" borderId="79" xfId="44" applyNumberFormat="1" applyFont="1" applyFill="1" applyBorder="1" applyAlignment="1" applyProtection="1">
      <alignment horizontal="center" vertical="center" wrapText="1"/>
      <protection hidden="1"/>
    </xf>
    <xf numFmtId="0" fontId="63" fillId="25" borderId="79" xfId="44" applyFont="1" applyFill="1" applyBorder="1" applyAlignment="1" applyProtection="1">
      <alignment horizontal="center" vertical="center" wrapText="1"/>
      <protection hidden="1"/>
    </xf>
    <xf numFmtId="1" fontId="76" fillId="25" borderId="79" xfId="44" applyNumberFormat="1" applyFont="1" applyFill="1" applyBorder="1" applyAlignment="1" applyProtection="1">
      <alignment horizontal="center" vertical="center" wrapText="1"/>
      <protection hidden="1"/>
    </xf>
    <xf numFmtId="0" fontId="76" fillId="25" borderId="79" xfId="44" applyFont="1" applyFill="1" applyBorder="1" applyAlignment="1" applyProtection="1">
      <alignment horizontal="center" vertical="center" wrapText="1"/>
      <protection hidden="1"/>
    </xf>
    <xf numFmtId="1" fontId="25" fillId="25" borderId="79" xfId="0" applyNumberFormat="1" applyFont="1" applyFill="1" applyBorder="1" applyAlignment="1" applyProtection="1">
      <alignment horizontal="center" vertical="center" wrapText="1"/>
      <protection hidden="1"/>
    </xf>
    <xf numFmtId="0" fontId="76" fillId="25" borderId="79" xfId="44" applyFont="1" applyFill="1" applyBorder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right" vertical="center"/>
      <protection hidden="1"/>
    </xf>
    <xf numFmtId="1" fontId="25" fillId="25" borderId="79" xfId="0" quotePrefix="1" applyNumberFormat="1" applyFont="1" applyFill="1" applyBorder="1" applyAlignment="1" applyProtection="1">
      <alignment horizontal="center" vertical="center" wrapText="1"/>
      <protection hidden="1"/>
    </xf>
    <xf numFmtId="0" fontId="76" fillId="25" borderId="79" xfId="44" quotePrefix="1" applyFont="1" applyFill="1" applyBorder="1" applyAlignment="1" applyProtection="1">
      <alignment horizontal="center" vertical="center" wrapText="1"/>
      <protection hidden="1"/>
    </xf>
    <xf numFmtId="0" fontId="42" fillId="25" borderId="0" xfId="0" applyFont="1" applyFill="1" applyAlignment="1" applyProtection="1">
      <alignment horizontal="left"/>
      <protection hidden="1"/>
    </xf>
    <xf numFmtId="0" fontId="42" fillId="25" borderId="0" xfId="0" applyFont="1" applyFill="1" applyAlignment="1" applyProtection="1">
      <alignment horizontal="center"/>
      <protection hidden="1"/>
    </xf>
    <xf numFmtId="0" fontId="25" fillId="25" borderId="80" xfId="0" applyFont="1" applyFill="1" applyBorder="1" applyAlignment="1" applyProtection="1">
      <alignment horizontal="left"/>
      <protection hidden="1"/>
    </xf>
    <xf numFmtId="166" fontId="25" fillId="25" borderId="80" xfId="0" applyNumberFormat="1" applyFont="1" applyFill="1" applyBorder="1" applyAlignment="1" applyProtection="1">
      <alignment horizontal="left"/>
      <protection hidden="1"/>
    </xf>
    <xf numFmtId="14" fontId="25" fillId="25" borderId="80" xfId="0" applyNumberFormat="1" applyFont="1" applyFill="1" applyBorder="1" applyAlignment="1" applyProtection="1">
      <alignment horizontal="left"/>
      <protection hidden="1"/>
    </xf>
    <xf numFmtId="0" fontId="25" fillId="25" borderId="11" xfId="0" applyFont="1" applyFill="1" applyBorder="1" applyAlignment="1" applyProtection="1">
      <alignment vertical="center"/>
      <protection hidden="1"/>
    </xf>
    <xf numFmtId="0" fontId="25" fillId="25" borderId="81" xfId="0" applyFont="1" applyFill="1" applyBorder="1" applyAlignment="1" applyProtection="1">
      <alignment horizontal="left"/>
      <protection hidden="1"/>
    </xf>
    <xf numFmtId="0" fontId="25" fillId="25" borderId="81" xfId="0" applyFont="1" applyFill="1" applyBorder="1" applyProtection="1">
      <protection hidden="1"/>
    </xf>
    <xf numFmtId="14" fontId="25" fillId="25" borderId="0" xfId="0" applyNumberFormat="1" applyFont="1" applyFill="1" applyProtection="1">
      <protection hidden="1"/>
    </xf>
    <xf numFmtId="0" fontId="25" fillId="25" borderId="80" xfId="0" applyFont="1" applyFill="1" applyBorder="1" applyAlignment="1" applyProtection="1">
      <alignment vertical="center"/>
      <protection hidden="1"/>
    </xf>
    <xf numFmtId="0" fontId="42" fillId="25" borderId="80" xfId="0" applyFont="1" applyFill="1" applyBorder="1" applyAlignment="1" applyProtection="1">
      <alignment vertical="center"/>
      <protection hidden="1"/>
    </xf>
    <xf numFmtId="0" fontId="43" fillId="25" borderId="79" xfId="0" applyFont="1" applyFill="1" applyBorder="1" applyAlignment="1" applyProtection="1">
      <alignment horizontal="center" vertical="center"/>
      <protection hidden="1"/>
    </xf>
    <xf numFmtId="0" fontId="43" fillId="25" borderId="0" xfId="0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4" fillId="25" borderId="17" xfId="0" applyFont="1" applyFill="1" applyBorder="1" applyAlignment="1" applyProtection="1">
      <alignment horizontal="center" vertical="center"/>
      <protection hidden="1"/>
    </xf>
    <xf numFmtId="14" fontId="25" fillId="25" borderId="80" xfId="0" applyNumberFormat="1" applyFont="1" applyFill="1" applyBorder="1" applyProtection="1">
      <protection hidden="1"/>
    </xf>
    <xf numFmtId="0" fontId="45" fillId="25" borderId="79" xfId="0" applyFont="1" applyFill="1" applyBorder="1" applyAlignment="1" applyProtection="1">
      <alignment horizontal="center" vertical="center"/>
      <protection hidden="1"/>
    </xf>
    <xf numFmtId="0" fontId="54" fillId="25" borderId="79" xfId="0" applyFont="1" applyFill="1" applyBorder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wrapText="1"/>
      <protection hidden="1"/>
    </xf>
    <xf numFmtId="0" fontId="25" fillId="25" borderId="0" xfId="0" applyFont="1" applyFill="1" applyAlignment="1" applyProtection="1">
      <alignment horizontal="center" vertical="top" wrapText="1"/>
      <protection hidden="1"/>
    </xf>
    <xf numFmtId="1" fontId="25" fillId="25" borderId="0" xfId="0" applyNumberFormat="1" applyFont="1" applyFill="1" applyAlignment="1" applyProtection="1">
      <alignment horizontal="center" vertical="center" wrapText="1"/>
      <protection hidden="1"/>
    </xf>
    <xf numFmtId="0" fontId="25" fillId="25" borderId="0" xfId="0" applyFont="1" applyFill="1" applyAlignment="1" applyProtection="1">
      <alignment horizontal="left" vertical="center"/>
      <protection hidden="1"/>
    </xf>
    <xf numFmtId="1" fontId="24" fillId="25" borderId="79" xfId="0" applyNumberFormat="1" applyFont="1" applyFill="1" applyBorder="1" applyAlignment="1" applyProtection="1">
      <alignment horizontal="center" vertical="center" wrapText="1"/>
      <protection hidden="1"/>
    </xf>
    <xf numFmtId="0" fontId="24" fillId="25" borderId="79" xfId="0" applyFont="1" applyFill="1" applyBorder="1" applyAlignment="1" applyProtection="1">
      <alignment horizontal="center" vertical="center" wrapText="1"/>
      <protection hidden="1"/>
    </xf>
    <xf numFmtId="1" fontId="76" fillId="25" borderId="79" xfId="44" applyNumberFormat="1" applyFont="1" applyFill="1" applyBorder="1" applyAlignment="1" applyProtection="1">
      <alignment horizontal="center" vertical="top" wrapText="1"/>
      <protection hidden="1"/>
    </xf>
    <xf numFmtId="0" fontId="25" fillId="25" borderId="0" xfId="0" applyFont="1" applyFill="1" applyAlignment="1" applyProtection="1">
      <alignment horizontal="center" vertical="top"/>
      <protection hidden="1"/>
    </xf>
    <xf numFmtId="0" fontId="57" fillId="25" borderId="0" xfId="0" applyFont="1" applyFill="1" applyAlignment="1" applyProtection="1">
      <alignment horizontal="left" vertical="top" wrapText="1"/>
      <protection hidden="1"/>
    </xf>
    <xf numFmtId="0" fontId="57" fillId="25" borderId="0" xfId="0" applyFont="1" applyFill="1" applyAlignment="1" applyProtection="1">
      <alignment horizontal="left" vertical="center" indent="1"/>
      <protection hidden="1"/>
    </xf>
    <xf numFmtId="0" fontId="57" fillId="25" borderId="0" xfId="0" applyFont="1" applyFill="1" applyAlignment="1" applyProtection="1">
      <alignment horizontal="left" vertical="top" indent="1"/>
      <protection hidden="1"/>
    </xf>
    <xf numFmtId="9" fontId="27" fillId="25" borderId="0" xfId="39" applyFont="1" applyFill="1" applyBorder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wrapText="1"/>
      <protection hidden="1"/>
    </xf>
    <xf numFmtId="0" fontId="56" fillId="25" borderId="0" xfId="0" applyFont="1" applyFill="1" applyAlignment="1" applyProtection="1">
      <alignment horizontal="center" vertical="center"/>
      <protection hidden="1"/>
    </xf>
    <xf numFmtId="0" fontId="55" fillId="0" borderId="0" xfId="0" applyFont="1"/>
    <xf numFmtId="0" fontId="42" fillId="25" borderId="102" xfId="0" applyFont="1" applyFill="1" applyBorder="1" applyAlignment="1" applyProtection="1">
      <alignment horizontal="center" vertical="center"/>
      <protection hidden="1"/>
    </xf>
    <xf numFmtId="0" fontId="24" fillId="25" borderId="102" xfId="0" applyFont="1" applyFill="1" applyBorder="1" applyAlignment="1" applyProtection="1">
      <alignment horizontal="center" vertical="center"/>
      <protection hidden="1"/>
    </xf>
    <xf numFmtId="1" fontId="56" fillId="25" borderId="102" xfId="0" applyNumberFormat="1" applyFont="1" applyFill="1" applyBorder="1" applyAlignment="1" applyProtection="1">
      <alignment horizontal="center" vertical="center"/>
      <protection hidden="1"/>
    </xf>
    <xf numFmtId="1" fontId="27" fillId="25" borderId="102" xfId="0" applyNumberFormat="1" applyFont="1" applyFill="1" applyBorder="1" applyAlignment="1" applyProtection="1">
      <alignment horizontal="center" vertical="center"/>
      <protection hidden="1"/>
    </xf>
    <xf numFmtId="9" fontId="27" fillId="25" borderId="102" xfId="39" applyFont="1" applyFill="1" applyBorder="1" applyAlignment="1" applyProtection="1">
      <alignment horizontal="center" vertical="center"/>
      <protection hidden="1"/>
    </xf>
    <xf numFmtId="0" fontId="56" fillId="25" borderId="102" xfId="0" applyFont="1" applyFill="1" applyBorder="1" applyAlignment="1" applyProtection="1">
      <alignment horizontal="center" vertical="center"/>
      <protection hidden="1"/>
    </xf>
    <xf numFmtId="0" fontId="27" fillId="25" borderId="102" xfId="0" applyFont="1" applyFill="1" applyBorder="1" applyAlignment="1" applyProtection="1">
      <alignment horizontal="center" vertical="center"/>
      <protection hidden="1"/>
    </xf>
    <xf numFmtId="3" fontId="26" fillId="25" borderId="102" xfId="47" applyNumberFormat="1" applyFont="1" applyFill="1" applyBorder="1" applyAlignment="1" applyProtection="1">
      <alignment horizontal="center" vertical="center"/>
      <protection hidden="1"/>
    </xf>
    <xf numFmtId="9" fontId="26" fillId="25" borderId="102" xfId="39" applyFont="1" applyFill="1" applyBorder="1" applyAlignment="1" applyProtection="1">
      <alignment horizontal="center" vertical="center"/>
      <protection hidden="1"/>
    </xf>
    <xf numFmtId="3" fontId="26" fillId="0" borderId="102" xfId="47" applyNumberFormat="1" applyFont="1" applyFill="1" applyBorder="1" applyAlignment="1" applyProtection="1">
      <alignment horizontal="center" vertical="center"/>
      <protection hidden="1"/>
    </xf>
    <xf numFmtId="0" fontId="59" fillId="25" borderId="102" xfId="0" applyFont="1" applyFill="1" applyBorder="1" applyAlignment="1" applyProtection="1">
      <alignment horizontal="center" vertical="center"/>
      <protection hidden="1"/>
    </xf>
    <xf numFmtId="0" fontId="37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horizontal="left" vertical="center"/>
    </xf>
    <xf numFmtId="0" fontId="39" fillId="25" borderId="0" xfId="0" applyFont="1" applyFill="1" applyAlignment="1">
      <alignment horizontal="left" vertical="center"/>
    </xf>
    <xf numFmtId="0" fontId="0" fillId="25" borderId="0" xfId="0" applyFill="1" applyAlignment="1">
      <alignment horizontal="center"/>
    </xf>
    <xf numFmtId="0" fontId="27" fillId="25" borderId="82" xfId="0" applyFont="1" applyFill="1" applyBorder="1" applyAlignment="1">
      <alignment horizontal="left" vertical="center" indent="1"/>
    </xf>
    <xf numFmtId="0" fontId="27" fillId="25" borderId="81" xfId="0" applyFont="1" applyFill="1" applyBorder="1" applyAlignment="1">
      <alignment horizontal="left" vertical="center" indent="1"/>
    </xf>
    <xf numFmtId="0" fontId="27" fillId="25" borderId="83" xfId="0" applyFont="1" applyFill="1" applyBorder="1" applyAlignment="1">
      <alignment horizontal="left" vertical="center" indent="1"/>
    </xf>
    <xf numFmtId="0" fontId="51" fillId="25" borderId="79" xfId="0" applyFont="1" applyFill="1" applyBorder="1" applyAlignment="1">
      <alignment horizontal="left" vertical="center" indent="1"/>
    </xf>
    <xf numFmtId="0" fontId="27" fillId="25" borderId="79" xfId="0" applyFont="1" applyFill="1" applyBorder="1" applyAlignment="1">
      <alignment horizontal="left" vertical="center" indent="1"/>
    </xf>
    <xf numFmtId="0" fontId="27" fillId="25" borderId="79" xfId="0" applyFont="1" applyFill="1" applyBorder="1" applyAlignment="1">
      <alignment horizontal="center" vertical="center"/>
    </xf>
    <xf numFmtId="0" fontId="40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>
      <alignment horizontal="left" vertical="top" wrapText="1"/>
    </xf>
    <xf numFmtId="0" fontId="27" fillId="25" borderId="0" xfId="0" applyFont="1" applyFill="1" applyAlignment="1">
      <alignment horizontal="left" vertical="top"/>
    </xf>
    <xf numFmtId="0" fontId="27" fillId="25" borderId="82" xfId="0" applyFont="1" applyFill="1" applyBorder="1" applyAlignment="1">
      <alignment horizontal="center" vertical="center"/>
    </xf>
    <xf numFmtId="0" fontId="27" fillId="25" borderId="81" xfId="0" applyFont="1" applyFill="1" applyBorder="1" applyAlignment="1">
      <alignment horizontal="center" vertical="center"/>
    </xf>
    <xf numFmtId="0" fontId="27" fillId="25" borderId="83" xfId="0" applyFont="1" applyFill="1" applyBorder="1" applyAlignment="1">
      <alignment horizontal="center" vertical="center"/>
    </xf>
    <xf numFmtId="0" fontId="26" fillId="25" borderId="0" xfId="0" applyFont="1" applyFill="1" applyAlignment="1">
      <alignment horizontal="left" vertical="center"/>
    </xf>
    <xf numFmtId="0" fontId="27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>
      <alignment horizontal="left" vertical="center"/>
    </xf>
    <xf numFmtId="0" fontId="26" fillId="25" borderId="79" xfId="0" applyFont="1" applyFill="1" applyBorder="1" applyAlignment="1">
      <alignment horizontal="center" vertical="center"/>
    </xf>
    <xf numFmtId="0" fontId="26" fillId="25" borderId="82" xfId="0" applyFont="1" applyFill="1" applyBorder="1" applyAlignment="1">
      <alignment horizontal="left" vertical="center" indent="1"/>
    </xf>
    <xf numFmtId="0" fontId="26" fillId="25" borderId="81" xfId="0" applyFont="1" applyFill="1" applyBorder="1" applyAlignment="1">
      <alignment horizontal="left" vertical="center" indent="1"/>
    </xf>
    <xf numFmtId="0" fontId="26" fillId="25" borderId="83" xfId="0" applyFont="1" applyFill="1" applyBorder="1" applyAlignment="1">
      <alignment horizontal="left" vertical="center" indent="1"/>
    </xf>
    <xf numFmtId="14" fontId="27" fillId="25" borderId="80" xfId="0" applyNumberFormat="1" applyFont="1" applyFill="1" applyBorder="1" applyAlignment="1" applyProtection="1">
      <alignment horizontal="left"/>
      <protection hidden="1"/>
    </xf>
    <xf numFmtId="0" fontId="0" fillId="0" borderId="80" xfId="0" applyBorder="1" applyAlignment="1">
      <alignment horizontal="left"/>
    </xf>
    <xf numFmtId="0" fontId="27" fillId="25" borderId="80" xfId="0" applyFont="1" applyFill="1" applyBorder="1" applyAlignment="1" applyProtection="1">
      <alignment horizontal="left"/>
      <protection hidden="1"/>
    </xf>
    <xf numFmtId="14" fontId="27" fillId="25" borderId="81" xfId="0" applyNumberFormat="1" applyFont="1" applyFill="1" applyBorder="1" applyAlignment="1" applyProtection="1">
      <alignment horizontal="left"/>
      <protection hidden="1"/>
    </xf>
    <xf numFmtId="0" fontId="0" fillId="0" borderId="81" xfId="0" applyBorder="1" applyAlignment="1">
      <alignment horizontal="left"/>
    </xf>
    <xf numFmtId="0" fontId="27" fillId="25" borderId="81" xfId="0" applyFont="1" applyFill="1" applyBorder="1" applyProtection="1">
      <protection hidden="1"/>
    </xf>
    <xf numFmtId="0" fontId="0" fillId="0" borderId="81" xfId="0" applyBorder="1"/>
    <xf numFmtId="0" fontId="28" fillId="25" borderId="44" xfId="45" applyFont="1" applyFill="1" applyBorder="1" applyAlignment="1" applyProtection="1">
      <alignment horizontal="center" vertical="center"/>
      <protection hidden="1"/>
    </xf>
    <xf numFmtId="0" fontId="28" fillId="25" borderId="53" xfId="45" applyFont="1" applyFill="1" applyBorder="1" applyAlignment="1" applyProtection="1">
      <alignment horizontal="center" vertical="center"/>
      <protection hidden="1"/>
    </xf>
    <xf numFmtId="0" fontId="28" fillId="25" borderId="68" xfId="45" applyFont="1" applyFill="1" applyBorder="1" applyAlignment="1" applyProtection="1">
      <alignment horizontal="center" vertical="center"/>
      <protection hidden="1"/>
    </xf>
    <xf numFmtId="0" fontId="28" fillId="25" borderId="19" xfId="45" applyFont="1" applyFill="1" applyBorder="1" applyAlignment="1" applyProtection="1">
      <alignment horizontal="center" vertical="center"/>
      <protection hidden="1"/>
    </xf>
    <xf numFmtId="0" fontId="28" fillId="25" borderId="20" xfId="45" applyFont="1" applyFill="1" applyBorder="1" applyAlignment="1" applyProtection="1">
      <alignment horizontal="center" vertical="center"/>
      <protection hidden="1"/>
    </xf>
    <xf numFmtId="0" fontId="28" fillId="25" borderId="30" xfId="45" applyFont="1" applyFill="1" applyBorder="1" applyAlignment="1" applyProtection="1">
      <alignment horizontal="center" vertical="center"/>
      <protection hidden="1"/>
    </xf>
    <xf numFmtId="0" fontId="28" fillId="25" borderId="31" xfId="45" applyFont="1" applyFill="1" applyBorder="1" applyAlignment="1" applyProtection="1">
      <alignment horizontal="center" vertical="center"/>
      <protection hidden="1"/>
    </xf>
    <xf numFmtId="0" fontId="28" fillId="25" borderId="32" xfId="45" applyFont="1" applyFill="1" applyBorder="1" applyAlignment="1" applyProtection="1">
      <alignment horizontal="center" vertical="center"/>
      <protection hidden="1"/>
    </xf>
    <xf numFmtId="166" fontId="27" fillId="25" borderId="80" xfId="0" quotePrefix="1" applyNumberFormat="1" applyFont="1" applyFill="1" applyBorder="1" applyAlignment="1" applyProtection="1">
      <alignment horizontal="left"/>
      <protection hidden="1"/>
    </xf>
    <xf numFmtId="166" fontId="0" fillId="0" borderId="80" xfId="0" applyNumberFormat="1" applyBorder="1" applyAlignment="1">
      <alignment horizontal="left"/>
    </xf>
    <xf numFmtId="0" fontId="60" fillId="28" borderId="38" xfId="45" applyFont="1" applyFill="1" applyBorder="1" applyAlignment="1" applyProtection="1">
      <alignment horizontal="center"/>
      <protection hidden="1"/>
    </xf>
    <xf numFmtId="0" fontId="60" fillId="28" borderId="46" xfId="45" applyFont="1" applyFill="1" applyBorder="1" applyAlignment="1" applyProtection="1">
      <alignment horizontal="center"/>
      <protection hidden="1"/>
    </xf>
    <xf numFmtId="0" fontId="60" fillId="27" borderId="75" xfId="45" applyFont="1" applyFill="1" applyBorder="1" applyAlignment="1" applyProtection="1">
      <alignment horizontal="center"/>
      <protection hidden="1"/>
    </xf>
    <xf numFmtId="0" fontId="60" fillId="27" borderId="76" xfId="45" applyFont="1" applyFill="1" applyBorder="1" applyAlignment="1" applyProtection="1">
      <alignment horizontal="center"/>
      <protection hidden="1"/>
    </xf>
    <xf numFmtId="0" fontId="60" fillId="27" borderId="37" xfId="45" applyFont="1" applyFill="1" applyBorder="1" applyAlignment="1" applyProtection="1">
      <alignment horizontal="center"/>
      <protection hidden="1"/>
    </xf>
    <xf numFmtId="0" fontId="60" fillId="27" borderId="22" xfId="45" applyFont="1" applyFill="1" applyBorder="1" applyAlignment="1" applyProtection="1">
      <alignment horizontal="center"/>
      <protection hidden="1"/>
    </xf>
    <xf numFmtId="0" fontId="60" fillId="28" borderId="37" xfId="45" applyFont="1" applyFill="1" applyBorder="1" applyAlignment="1" applyProtection="1">
      <alignment horizontal="center"/>
      <protection hidden="1"/>
    </xf>
    <xf numFmtId="0" fontId="60" fillId="28" borderId="56" xfId="45" applyFont="1" applyFill="1" applyBorder="1" applyAlignment="1" applyProtection="1">
      <alignment horizontal="center"/>
      <protection hidden="1"/>
    </xf>
    <xf numFmtId="0" fontId="60" fillId="29" borderId="62" xfId="45" applyFont="1" applyFill="1" applyBorder="1" applyAlignment="1" applyProtection="1">
      <alignment horizontal="center"/>
      <protection hidden="1"/>
    </xf>
    <xf numFmtId="0" fontId="60" fillId="29" borderId="63" xfId="45" applyFont="1" applyFill="1" applyBorder="1" applyAlignment="1" applyProtection="1">
      <alignment horizontal="center"/>
      <protection hidden="1"/>
    </xf>
    <xf numFmtId="0" fontId="60" fillId="29" borderId="64" xfId="45" applyFont="1" applyFill="1" applyBorder="1" applyAlignment="1" applyProtection="1">
      <alignment horizontal="center"/>
      <protection hidden="1"/>
    </xf>
    <xf numFmtId="0" fontId="60" fillId="29" borderId="65" xfId="45" applyFont="1" applyFill="1" applyBorder="1" applyAlignment="1" applyProtection="1">
      <alignment horizontal="center"/>
      <protection hidden="1"/>
    </xf>
    <xf numFmtId="0" fontId="60" fillId="28" borderId="69" xfId="45" applyFont="1" applyFill="1" applyBorder="1" applyAlignment="1" applyProtection="1">
      <alignment horizontal="center"/>
      <protection hidden="1"/>
    </xf>
    <xf numFmtId="0" fontId="60" fillId="28" borderId="94" xfId="45" applyFont="1" applyFill="1" applyBorder="1" applyAlignment="1" applyProtection="1">
      <alignment horizontal="center"/>
      <protection hidden="1"/>
    </xf>
    <xf numFmtId="0" fontId="64" fillId="27" borderId="18" xfId="45" applyFont="1" applyFill="1" applyBorder="1" applyAlignment="1" applyProtection="1">
      <alignment horizontal="center" vertical="center"/>
      <protection hidden="1"/>
    </xf>
    <xf numFmtId="0" fontId="64" fillId="27" borderId="0" xfId="45" applyFont="1" applyFill="1" applyAlignment="1" applyProtection="1">
      <alignment horizontal="center" vertical="center"/>
      <protection hidden="1"/>
    </xf>
    <xf numFmtId="0" fontId="26" fillId="27" borderId="18" xfId="45" applyFont="1" applyFill="1" applyBorder="1" applyAlignment="1" applyProtection="1">
      <alignment horizontal="center" vertical="center"/>
      <protection hidden="1"/>
    </xf>
    <xf numFmtId="0" fontId="26" fillId="27" borderId="0" xfId="45" applyFont="1" applyFill="1" applyAlignment="1" applyProtection="1">
      <alignment horizontal="center" vertical="center"/>
      <protection hidden="1"/>
    </xf>
    <xf numFmtId="0" fontId="60" fillId="27" borderId="69" xfId="45" applyFont="1" applyFill="1" applyBorder="1" applyAlignment="1" applyProtection="1">
      <alignment horizontal="center"/>
      <protection hidden="1"/>
    </xf>
    <xf numFmtId="0" fontId="60" fillId="27" borderId="70" xfId="45" applyFont="1" applyFill="1" applyBorder="1" applyAlignment="1" applyProtection="1">
      <alignment horizontal="center"/>
      <protection hidden="1"/>
    </xf>
    <xf numFmtId="0" fontId="26" fillId="29" borderId="21" xfId="45" applyFont="1" applyFill="1" applyBorder="1" applyAlignment="1" applyProtection="1">
      <alignment horizontal="center" vertical="center"/>
      <protection hidden="1"/>
    </xf>
    <xf numFmtId="0" fontId="26" fillId="29" borderId="59" xfId="45" applyFont="1" applyFill="1" applyBorder="1" applyAlignment="1" applyProtection="1">
      <alignment horizontal="center" vertical="center"/>
      <protection hidden="1"/>
    </xf>
    <xf numFmtId="0" fontId="64" fillId="29" borderId="84" xfId="45" applyFont="1" applyFill="1" applyBorder="1" applyAlignment="1" applyProtection="1">
      <alignment horizontal="center" vertical="center"/>
      <protection hidden="1"/>
    </xf>
    <xf numFmtId="0" fontId="64" fillId="29" borderId="85" xfId="45" applyFont="1" applyFill="1" applyBorder="1" applyAlignment="1" applyProtection="1">
      <alignment horizontal="center" vertical="center"/>
      <protection hidden="1"/>
    </xf>
    <xf numFmtId="0" fontId="60" fillId="29" borderId="60" xfId="45" applyFont="1" applyFill="1" applyBorder="1" applyAlignment="1" applyProtection="1">
      <alignment horizontal="center"/>
      <protection hidden="1"/>
    </xf>
    <xf numFmtId="0" fontId="60" fillId="29" borderId="61" xfId="45" applyFont="1" applyFill="1" applyBorder="1" applyAlignment="1" applyProtection="1">
      <alignment horizontal="center"/>
      <protection hidden="1"/>
    </xf>
    <xf numFmtId="0" fontId="56" fillId="25" borderId="0" xfId="0" applyFont="1" applyFill="1" applyAlignment="1" applyProtection="1">
      <alignment horizontal="right"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79" xfId="0" applyFont="1" applyFill="1" applyBorder="1" applyAlignment="1" applyProtection="1">
      <alignment horizontal="left" vertical="center" indent="1"/>
      <protection hidden="1"/>
    </xf>
    <xf numFmtId="0" fontId="27" fillId="25" borderId="79" xfId="0" applyFont="1" applyFill="1" applyBorder="1" applyAlignment="1" applyProtection="1">
      <alignment horizontal="left" vertical="center" wrapText="1" indent="1"/>
      <protection hidden="1"/>
    </xf>
    <xf numFmtId="0" fontId="59" fillId="25" borderId="0" xfId="0" applyFont="1" applyFill="1" applyAlignment="1" applyProtection="1">
      <alignment horizontal="left" vertical="center"/>
      <protection hidden="1"/>
    </xf>
    <xf numFmtId="0" fontId="28" fillId="25" borderId="79" xfId="0" applyFont="1" applyFill="1" applyBorder="1" applyAlignment="1" applyProtection="1">
      <alignment horizontal="left" vertical="center" indent="1"/>
      <protection hidden="1"/>
    </xf>
    <xf numFmtId="0" fontId="27" fillId="25" borderId="82" xfId="0" applyFont="1" applyFill="1" applyBorder="1" applyAlignment="1" applyProtection="1">
      <alignment horizontal="left" vertical="center" wrapText="1" indent="1"/>
      <protection hidden="1"/>
    </xf>
    <xf numFmtId="0" fontId="27" fillId="25" borderId="82" xfId="0" applyFont="1" applyFill="1" applyBorder="1" applyAlignment="1" applyProtection="1">
      <alignment horizontal="left" vertical="center" indent="1"/>
      <protection hidden="1"/>
    </xf>
    <xf numFmtId="0" fontId="44" fillId="25" borderId="79" xfId="0" applyFont="1" applyFill="1" applyBorder="1" applyAlignment="1" applyProtection="1">
      <alignment horizontal="center" vertical="center"/>
      <protection hidden="1"/>
    </xf>
    <xf numFmtId="0" fontId="28" fillId="25" borderId="82" xfId="0" applyFont="1" applyFill="1" applyBorder="1" applyAlignment="1" applyProtection="1">
      <alignment horizontal="left" vertical="center" indent="1"/>
      <protection hidden="1"/>
    </xf>
    <xf numFmtId="0" fontId="25" fillId="25" borderId="79" xfId="0" applyFont="1" applyFill="1" applyBorder="1" applyAlignment="1" applyProtection="1">
      <alignment horizontal="left" vertical="center" indent="1"/>
      <protection hidden="1"/>
    </xf>
    <xf numFmtId="0" fontId="25" fillId="25" borderId="79" xfId="0" applyFont="1" applyFill="1" applyBorder="1" applyAlignment="1" applyProtection="1">
      <alignment horizontal="left" vertical="center" wrapText="1" indent="1"/>
      <protection hidden="1"/>
    </xf>
    <xf numFmtId="0" fontId="43" fillId="25" borderId="0" xfId="0" applyFont="1" applyFill="1" applyAlignment="1" applyProtection="1">
      <alignment horizontal="left" vertical="center"/>
      <protection hidden="1"/>
    </xf>
    <xf numFmtId="0" fontId="45" fillId="25" borderId="79" xfId="0" applyFont="1" applyFill="1" applyBorder="1" applyAlignment="1" applyProtection="1">
      <alignment horizontal="left" vertical="center" inden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48" fillId="25" borderId="79" xfId="0" applyFont="1" applyFill="1" applyBorder="1" applyAlignment="1" applyProtection="1">
      <alignment horizontal="left" vertical="center" wrapText="1" indent="1"/>
      <protection hidden="1"/>
    </xf>
    <xf numFmtId="0" fontId="25" fillId="25" borderId="82" xfId="0" applyFont="1" applyFill="1" applyBorder="1" applyAlignment="1" applyProtection="1">
      <alignment horizontal="left" vertical="center" wrapText="1" indent="1"/>
      <protection hidden="1"/>
    </xf>
    <xf numFmtId="0" fontId="25" fillId="25" borderId="82" xfId="0" applyFont="1" applyFill="1" applyBorder="1" applyAlignment="1" applyProtection="1">
      <alignment horizontal="left" vertical="center" indent="1"/>
      <protection hidden="1"/>
    </xf>
    <xf numFmtId="0" fontId="48" fillId="25" borderId="82" xfId="0" applyFont="1" applyFill="1" applyBorder="1" applyAlignment="1" applyProtection="1">
      <alignment horizontal="left" vertical="center" wrapText="1" indent="1"/>
      <protection hidden="1"/>
    </xf>
    <xf numFmtId="0" fontId="45" fillId="25" borderId="82" xfId="0" applyFont="1" applyFill="1" applyBorder="1" applyAlignment="1" applyProtection="1">
      <alignment horizontal="left" vertical="center" indent="1"/>
      <protection hidden="1"/>
    </xf>
    <xf numFmtId="0" fontId="48" fillId="25" borderId="79" xfId="0" applyFont="1" applyFill="1" applyBorder="1" applyAlignment="1" applyProtection="1">
      <alignment horizontal="left" vertical="center" inden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42" fillId="25" borderId="79" xfId="0" applyFont="1" applyFill="1" applyBorder="1" applyAlignment="1" applyProtection="1">
      <alignment horizontal="center" vertical="center"/>
      <protection hidden="1"/>
    </xf>
    <xf numFmtId="0" fontId="48" fillId="25" borderId="82" xfId="0" applyFont="1" applyFill="1" applyBorder="1" applyAlignment="1" applyProtection="1">
      <alignment horizontal="left" vertical="center" indent="1"/>
      <protection hidden="1"/>
    </xf>
    <xf numFmtId="1" fontId="25" fillId="25" borderId="0" xfId="0" applyNumberFormat="1" applyFont="1" applyFill="1" applyAlignment="1" applyProtection="1">
      <alignment horizontal="right" vertical="center" wrapText="1"/>
      <protection hidden="1"/>
    </xf>
    <xf numFmtId="0" fontId="45" fillId="25" borderId="79" xfId="0" applyFont="1" applyFill="1" applyBorder="1" applyAlignment="1" applyProtection="1">
      <alignment horizontal="left" vertical="center" wrapText="1" indent="1"/>
      <protection hidden="1"/>
    </xf>
    <xf numFmtId="0" fontId="45" fillId="25" borderId="82" xfId="0" applyFont="1" applyFill="1" applyBorder="1" applyAlignment="1" applyProtection="1">
      <alignment horizontal="left" vertical="center" wrapText="1" indent="1"/>
      <protection hidden="1"/>
    </xf>
    <xf numFmtId="0" fontId="25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0" fontId="27" fillId="25" borderId="102" xfId="0" applyFont="1" applyFill="1" applyBorder="1" applyAlignment="1" applyProtection="1">
      <alignment horizontal="left" vertical="center" wrapText="1" indent="1"/>
      <protection hidden="1"/>
    </xf>
    <xf numFmtId="0" fontId="27" fillId="33" borderId="102" xfId="0" applyFont="1" applyFill="1" applyBorder="1" applyAlignment="1" applyProtection="1">
      <alignment horizontal="left" vertical="center" indent="1"/>
      <protection hidden="1"/>
    </xf>
    <xf numFmtId="0" fontId="27" fillId="25" borderId="102" xfId="0" applyFont="1" applyFill="1" applyBorder="1" applyAlignment="1" applyProtection="1">
      <alignment horizontal="left" vertical="center" indent="1"/>
      <protection hidden="1"/>
    </xf>
    <xf numFmtId="0" fontId="28" fillId="25" borderId="102" xfId="0" applyFont="1" applyFill="1" applyBorder="1" applyAlignment="1" applyProtection="1">
      <alignment horizontal="left" vertical="center" wrapText="1" indent="1"/>
      <protection hidden="1"/>
    </xf>
    <xf numFmtId="0" fontId="0" fillId="0" borderId="0" xfId="0" applyAlignment="1">
      <alignment horizontal="center"/>
    </xf>
    <xf numFmtId="0" fontId="0" fillId="0" borderId="93" xfId="0" applyBorder="1" applyAlignment="1">
      <alignment horizontal="center"/>
    </xf>
    <xf numFmtId="0" fontId="0" fillId="0" borderId="89" xfId="0" applyBorder="1" applyAlignment="1">
      <alignment horizontal="center"/>
    </xf>
    <xf numFmtId="0" fontId="67" fillId="0" borderId="79" xfId="0" applyFont="1" applyBorder="1" applyAlignment="1">
      <alignment horizontal="center"/>
    </xf>
    <xf numFmtId="0" fontId="67" fillId="0" borderId="82" xfId="0" applyFont="1" applyBorder="1" applyAlignment="1">
      <alignment horizontal="center"/>
    </xf>
    <xf numFmtId="0" fontId="67" fillId="0" borderId="0" xfId="0" applyFont="1" applyAlignment="1">
      <alignment horizontal="center"/>
    </xf>
    <xf numFmtId="0" fontId="67" fillId="0" borderId="90" xfId="0" applyFont="1" applyBorder="1" applyAlignment="1">
      <alignment horizontal="center"/>
    </xf>
    <xf numFmtId="0" fontId="67" fillId="0" borderId="89" xfId="0" applyFont="1" applyBorder="1" applyAlignment="1">
      <alignment horizontal="center"/>
    </xf>
    <xf numFmtId="0" fontId="67" fillId="0" borderId="92" xfId="0" applyFont="1" applyBorder="1" applyAlignment="1">
      <alignment horizontal="center"/>
    </xf>
    <xf numFmtId="0" fontId="67" fillId="0" borderId="91" xfId="0" applyFont="1" applyBorder="1" applyAlignment="1">
      <alignment horizontal="center"/>
    </xf>
    <xf numFmtId="0" fontId="67" fillId="0" borderId="88" xfId="0" applyFont="1" applyBorder="1" applyAlignment="1">
      <alignment horizontal="center"/>
    </xf>
    <xf numFmtId="0" fontId="67" fillId="0" borderId="87" xfId="0" applyFont="1" applyBorder="1" applyAlignment="1">
      <alignment horizontal="center"/>
    </xf>
    <xf numFmtId="0" fontId="67" fillId="0" borderId="83" xfId="0" applyFont="1" applyBorder="1" applyAlignment="1">
      <alignment horizontal="center"/>
    </xf>
    <xf numFmtId="0" fontId="24" fillId="26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67" fillId="0" borderId="80" xfId="0" applyFont="1" applyBorder="1" applyAlignment="1">
      <alignment horizontal="center"/>
    </xf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50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4" builtinId="8"/>
    <cellStyle name="Input" xfId="34" xr:uid="{00000000-0005-0000-0000-000021000000}"/>
    <cellStyle name="Komma 2" xfId="47" xr:uid="{A9627D78-7738-4778-B731-3DE38B360468}"/>
    <cellStyle name="Komma 2 2" xfId="49" xr:uid="{272EB676-675E-410D-A338-ABB98DBCCF9E}"/>
    <cellStyle name="Komma 3" xfId="48" xr:uid="{890204D2-9A72-4BFE-BB41-657BF10D7D11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rmal 2 2" xfId="46" xr:uid="{296A2112-027C-4328-9DF1-10405C4EBDCB}"/>
    <cellStyle name="Note" xfId="37" xr:uid="{00000000-0005-0000-0000-000025000000}"/>
    <cellStyle name="Output" xfId="38" xr:uid="{00000000-0005-0000-0000-000026000000}"/>
    <cellStyle name="Per cent" xfId="39" builtinId="5"/>
    <cellStyle name="Standaard 2" xfId="45" xr:uid="{8D53A5BB-E4A5-41E5-B0E3-B9BEDE9645BD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7">
    <dxf>
      <font>
        <color auto="1"/>
      </font>
      <fill>
        <patternFill>
          <bgColor rgb="FFFF0000"/>
        </patternFill>
      </fill>
    </dxf>
    <dxf>
      <fill>
        <patternFill>
          <bgColor rgb="FFCC99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B0BB17"/>
      <color rgb="FF0070C2"/>
      <color rgb="FF000080"/>
      <color rgb="FF996633"/>
      <color rgb="FF000066"/>
      <color rgb="FFC0C0C0"/>
      <color rgb="FFFFCC00"/>
      <color rgb="FFCC9900"/>
      <color rgb="FFBC5908"/>
      <color rgb="FFC3E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80"/>
                </a:solidFill>
              </a:rPr>
              <a:t>Score overview</a:t>
            </a:r>
          </a:p>
        </c:rich>
      </c:tx>
      <c:layout>
        <c:manualLayout>
          <c:xMode val="edge"/>
          <c:yMode val="edge"/>
          <c:x val="0.46031765479523162"/>
          <c:y val="0.11407623508323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80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18078306207021475"/>
          <c:y val="0.1861998477630997"/>
          <c:w val="0.74464141306660991"/>
          <c:h val="0.7280899618086660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'G. TOTAL'!$H$40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B0BB1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761-46AD-8740-2D14E1F7CB12}"/>
              </c:ext>
            </c:extLst>
          </c:dPt>
          <c:dPt>
            <c:idx val="1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761-46AD-8740-2D14E1F7CB12}"/>
              </c:ext>
            </c:extLst>
          </c:dPt>
          <c:dPt>
            <c:idx val="2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761-46AD-8740-2D14E1F7CB12}"/>
              </c:ext>
            </c:extLst>
          </c:dPt>
          <c:dPt>
            <c:idx val="3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761-46AD-8740-2D14E1F7CB12}"/>
              </c:ext>
            </c:extLst>
          </c:dPt>
          <c:dPt>
            <c:idx val="4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761-46AD-8740-2D14E1F7CB12}"/>
              </c:ext>
            </c:extLst>
          </c:dPt>
          <c:dPt>
            <c:idx val="5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E761-46AD-8740-2D14E1F7CB12}"/>
              </c:ext>
            </c:extLst>
          </c:dPt>
          <c:cat>
            <c:strRef>
              <c:f>'G. TOTAL'!$G$41:$G$46</c:f>
              <c:strCache>
                <c:ptCount val="6"/>
                <c:pt idx="0">
                  <c:v>F. Labour conditions</c:v>
                </c:pt>
                <c:pt idx="1">
                  <c:v>E. Safety &amp; Quality (S&amp;Q)</c:v>
                </c:pt>
                <c:pt idx="2">
                  <c:v>D. General certification</c:v>
                </c:pt>
                <c:pt idx="3">
                  <c:v>C. Environment Air</c:v>
                </c:pt>
                <c:pt idx="4">
                  <c:v>B. Environment Water</c:v>
                </c:pt>
                <c:pt idx="5">
                  <c:v>A. Engine performance</c:v>
                </c:pt>
              </c:strCache>
            </c:strRef>
          </c:cat>
          <c:val>
            <c:numRef>
              <c:f>'G. TOTAL'!$H$41:$H$46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61-46AD-8740-2D14E1F7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77614104"/>
        <c:axId val="977618784"/>
      </c:barChart>
      <c:catAx>
        <c:axId val="97761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small" spc="3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8784"/>
        <c:crosses val="autoZero"/>
        <c:auto val="1"/>
        <c:lblAlgn val="ctr"/>
        <c:lblOffset val="100"/>
        <c:noMultiLvlLbl val="0"/>
      </c:catAx>
      <c:valAx>
        <c:axId val="9776187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4104"/>
        <c:crosses val="autoZero"/>
        <c:crossBetween val="between"/>
      </c:valAx>
      <c:spPr>
        <a:noFill/>
        <a:ln>
          <a:solidFill>
            <a:srgbClr val="B0BB17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chart" Target="../charts/chart1.xml"/><Relationship Id="rId1" Type="http://schemas.openxmlformats.org/officeDocument/2006/relationships/image" Target="../media/image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0</xdr:row>
      <xdr:rowOff>123825</xdr:rowOff>
    </xdr:from>
    <xdr:to>
      <xdr:col>10</xdr:col>
      <xdr:colOff>695324</xdr:colOff>
      <xdr:row>2</xdr:row>
      <xdr:rowOff>249562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B202F5B-E720-010A-D935-F9618F6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92224" cy="1141737"/>
        </a:xfrm>
        <a:prstGeom prst="rect">
          <a:avLst/>
        </a:prstGeom>
      </xdr:spPr>
    </xdr:pic>
    <xdr:clientData/>
  </xdr:twoCellAnchor>
  <xdr:twoCellAnchor editAs="oneCell">
    <xdr:from>
      <xdr:col>2</xdr:col>
      <xdr:colOff>51812</xdr:colOff>
      <xdr:row>10</xdr:row>
      <xdr:rowOff>57151</xdr:rowOff>
    </xdr:from>
    <xdr:to>
      <xdr:col>2</xdr:col>
      <xdr:colOff>519812</xdr:colOff>
      <xdr:row>10</xdr:row>
      <xdr:rowOff>525151</xdr:rowOff>
    </xdr:to>
    <xdr:pic>
      <xdr:nvPicPr>
        <xdr:cNvPr id="7" name="Graphic 6" descr="Opgerold diploma met effen opvulling">
          <a:extLst>
            <a:ext uri="{FF2B5EF4-FFF2-40B4-BE49-F238E27FC236}">
              <a16:creationId xmlns:a16="http://schemas.microsoft.com/office/drawing/2014/main" id="{B3994B2B-B22A-6A72-7C58-CBD08376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71037" y="648652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61337</xdr:colOff>
      <xdr:row>4</xdr:row>
      <xdr:rowOff>9525</xdr:rowOff>
    </xdr:from>
    <xdr:to>
      <xdr:col>6</xdr:col>
      <xdr:colOff>529337</xdr:colOff>
      <xdr:row>4</xdr:row>
      <xdr:rowOff>477525</xdr:rowOff>
    </xdr:to>
    <xdr:pic>
      <xdr:nvPicPr>
        <xdr:cNvPr id="3" name="Graphic 2" descr="Waarschuwing silhouet">
          <a:extLst>
            <a:ext uri="{FF2B5EF4-FFF2-40B4-BE49-F238E27FC236}">
              <a16:creationId xmlns:a16="http://schemas.microsoft.com/office/drawing/2014/main" id="{E75268CB-A562-416D-86EA-E4B72B9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4947662" y="387667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85087</xdr:colOff>
      <xdr:row>6</xdr:row>
      <xdr:rowOff>19050</xdr:rowOff>
    </xdr:from>
    <xdr:to>
      <xdr:col>2</xdr:col>
      <xdr:colOff>553087</xdr:colOff>
      <xdr:row>6</xdr:row>
      <xdr:rowOff>487050</xdr:rowOff>
    </xdr:to>
    <xdr:pic>
      <xdr:nvPicPr>
        <xdr:cNvPr id="8" name="Graphic 7" descr="Golf silhouet">
          <a:extLst>
            <a:ext uri="{FF2B5EF4-FFF2-40B4-BE49-F238E27FC236}">
              <a16:creationId xmlns:a16="http://schemas.microsoft.com/office/drawing/2014/main" id="{97A9D84D-7E0F-4471-BCE6-5120E2E5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504312" y="4743450"/>
          <a:ext cx="468000" cy="468000"/>
        </a:xfrm>
        <a:prstGeom prst="rect">
          <a:avLst/>
        </a:prstGeom>
      </xdr:spPr>
    </xdr:pic>
    <xdr:clientData/>
  </xdr:twoCellAnchor>
  <xdr:oneCellAnchor>
    <xdr:from>
      <xdr:col>6</xdr:col>
      <xdr:colOff>56512</xdr:colOff>
      <xdr:row>8</xdr:row>
      <xdr:rowOff>57150</xdr:rowOff>
    </xdr:from>
    <xdr:ext cx="468000" cy="468000"/>
    <xdr:pic>
      <xdr:nvPicPr>
        <xdr:cNvPr id="11" name="Graphic 10" descr="Wiskunde silhouet">
          <a:extLst>
            <a:ext uri="{FF2B5EF4-FFF2-40B4-BE49-F238E27FC236}">
              <a16:creationId xmlns:a16="http://schemas.microsoft.com/office/drawing/2014/main" id="{0D95940C-4B71-4A4D-8E9F-A0079BEF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942837" y="5629275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</xdr:col>
      <xdr:colOff>76200</xdr:colOff>
      <xdr:row>4</xdr:row>
      <xdr:rowOff>57150</xdr:rowOff>
    </xdr:from>
    <xdr:to>
      <xdr:col>2</xdr:col>
      <xdr:colOff>571500</xdr:colOff>
      <xdr:row>4</xdr:row>
      <xdr:rowOff>552450</xdr:rowOff>
    </xdr:to>
    <xdr:pic>
      <xdr:nvPicPr>
        <xdr:cNvPr id="6" name="Graphic 5" descr="Sleepboot silhouet">
          <a:extLst>
            <a:ext uri="{FF2B5EF4-FFF2-40B4-BE49-F238E27FC236}">
              <a16:creationId xmlns:a16="http://schemas.microsoft.com/office/drawing/2014/main" id="{49A14FA1-A3B3-EA79-7EAF-FE5D806D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1495425" y="39243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8</xdr:row>
      <xdr:rowOff>28575</xdr:rowOff>
    </xdr:from>
    <xdr:to>
      <xdr:col>2</xdr:col>
      <xdr:colOff>542924</xdr:colOff>
      <xdr:row>8</xdr:row>
      <xdr:rowOff>542924</xdr:rowOff>
    </xdr:to>
    <xdr:pic>
      <xdr:nvPicPr>
        <xdr:cNvPr id="16" name="Graphic 15" descr="Wolk silhouet">
          <a:extLst>
            <a:ext uri="{FF2B5EF4-FFF2-40B4-BE49-F238E27FC236}">
              <a16:creationId xmlns:a16="http://schemas.microsoft.com/office/drawing/2014/main" id="{5946946D-9B46-5D1D-1FB2-60E8167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447800" y="5600700"/>
          <a:ext cx="514349" cy="514349"/>
        </a:xfrm>
        <a:prstGeom prst="rect">
          <a:avLst/>
        </a:prstGeom>
      </xdr:spPr>
    </xdr:pic>
    <xdr:clientData/>
  </xdr:twoCellAnchor>
  <xdr:oneCellAnchor>
    <xdr:from>
      <xdr:col>6</xdr:col>
      <xdr:colOff>57150</xdr:colOff>
      <xdr:row>6</xdr:row>
      <xdr:rowOff>66675</xdr:rowOff>
    </xdr:from>
    <xdr:ext cx="468000" cy="468000"/>
    <xdr:pic>
      <xdr:nvPicPr>
        <xdr:cNvPr id="2" name="Graphic 1" descr="Vrouwelijke bouwvakker met effen opvulling">
          <a:extLst>
            <a:ext uri="{FF2B5EF4-FFF2-40B4-BE49-F238E27FC236}">
              <a16:creationId xmlns:a16="http://schemas.microsoft.com/office/drawing/2014/main" id="{9EE866D7-1380-4D53-8B10-1D9CF496C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4943475" y="4791075"/>
          <a:ext cx="468000" cy="4680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537542</xdr:colOff>
      <xdr:row>2</xdr:row>
      <xdr:rowOff>28990</xdr:rowOff>
    </xdr:from>
    <xdr:to>
      <xdr:col>18</xdr:col>
      <xdr:colOff>478456</xdr:colOff>
      <xdr:row>6</xdr:row>
      <xdr:rowOff>136812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9967CAD-337E-4883-8F9C-B660DC52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8692" y="438565"/>
          <a:ext cx="1274414" cy="109842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11</xdr:col>
      <xdr:colOff>174042</xdr:colOff>
      <xdr:row>93</xdr:row>
      <xdr:rowOff>135246</xdr:rowOff>
    </xdr:to>
    <xdr:pic>
      <xdr:nvPicPr>
        <xdr:cNvPr id="5" name="Tijdelijke aanduiding voor inhoud 4">
          <a:extLst>
            <a:ext uri="{FF2B5EF4-FFF2-40B4-BE49-F238E27FC236}">
              <a16:creationId xmlns:a16="http://schemas.microsoft.com/office/drawing/2014/main" id="{450DC18E-7DDD-9EE7-302B-05FFF7E44446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9" t="19177" r="41705" b="20897"/>
        <a:stretch>
          <a:fillRect/>
        </a:stretch>
      </xdr:blipFill>
      <xdr:spPr bwMode="auto">
        <a:xfrm>
          <a:off x="885825" y="13468350"/>
          <a:ext cx="6215759" cy="515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9525</xdr:rowOff>
    </xdr:from>
    <xdr:to>
      <xdr:col>11</xdr:col>
      <xdr:colOff>613714</xdr:colOff>
      <xdr:row>6</xdr:row>
      <xdr:rowOff>124145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CB77E2-C095-4479-94CC-C2ED32C4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04825"/>
          <a:ext cx="1442389" cy="110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1295400</xdr:colOff>
      <xdr:row>2</xdr:row>
      <xdr:rowOff>9525</xdr:rowOff>
    </xdr:from>
    <xdr:to>
      <xdr:col>12</xdr:col>
      <xdr:colOff>8879</xdr:colOff>
      <xdr:row>6</xdr:row>
      <xdr:rowOff>122240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22AFC3-9BC0-4215-8999-B0E37DAC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12445"/>
          <a:ext cx="1268087" cy="1115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1285875</xdr:colOff>
      <xdr:row>2</xdr:row>
      <xdr:rowOff>19050</xdr:rowOff>
    </xdr:from>
    <xdr:to>
      <xdr:col>12</xdr:col>
      <xdr:colOff>5072</xdr:colOff>
      <xdr:row>6</xdr:row>
      <xdr:rowOff>128911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AA01CFC-FBF5-4506-A534-146DB059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514350"/>
          <a:ext cx="1271897" cy="1100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1287780</xdr:colOff>
      <xdr:row>2</xdr:row>
      <xdr:rowOff>19050</xdr:rowOff>
    </xdr:from>
    <xdr:to>
      <xdr:col>12</xdr:col>
      <xdr:colOff>8881</xdr:colOff>
      <xdr:row>6</xdr:row>
      <xdr:rowOff>131767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E6B68E-626C-4923-B533-568BB36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21970"/>
          <a:ext cx="1269992" cy="111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9525</xdr:rowOff>
    </xdr:from>
    <xdr:to>
      <xdr:col>12</xdr:col>
      <xdr:colOff>29836</xdr:colOff>
      <xdr:row>6</xdr:row>
      <xdr:rowOff>123195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F5EEF1-DF18-478C-A5B3-4DC1D479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504825"/>
          <a:ext cx="1271897" cy="11004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1</xdr:row>
      <xdr:rowOff>238125</xdr:rowOff>
    </xdr:from>
    <xdr:to>
      <xdr:col>13</xdr:col>
      <xdr:colOff>8878</xdr:colOff>
      <xdr:row>6</xdr:row>
      <xdr:rowOff>97471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BFA4C51-8D87-48D2-AE6A-39AC739FC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485775"/>
          <a:ext cx="1275703" cy="1097596"/>
        </a:xfrm>
        <a:prstGeom prst="rect">
          <a:avLst/>
        </a:prstGeom>
      </xdr:spPr>
    </xdr:pic>
    <xdr:clientData/>
  </xdr:twoCellAnchor>
  <xdr:twoCellAnchor>
    <xdr:from>
      <xdr:col>1</xdr:col>
      <xdr:colOff>45508</xdr:colOff>
      <xdr:row>33</xdr:row>
      <xdr:rowOff>144991</xdr:rowOff>
    </xdr:from>
    <xdr:to>
      <xdr:col>14</xdr:col>
      <xdr:colOff>246591</xdr:colOff>
      <xdr:row>72</xdr:row>
      <xdr:rowOff>46567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D3C5DEB9-5069-4E2B-9472-70325F949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499831</xdr:colOff>
      <xdr:row>35</xdr:row>
      <xdr:rowOff>82188</xdr:rowOff>
    </xdr:from>
    <xdr:to>
      <xdr:col>13</xdr:col>
      <xdr:colOff>256116</xdr:colOff>
      <xdr:row>40</xdr:row>
      <xdr:rowOff>166158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0AC346A-C702-49BB-BEBD-601B2948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2331" y="8157271"/>
          <a:ext cx="1005118" cy="877720"/>
        </a:xfrm>
        <a:prstGeom prst="rect">
          <a:avLst/>
        </a:prstGeom>
      </xdr:spPr>
    </xdr:pic>
    <xdr:clientData/>
  </xdr:twoCellAnchor>
  <xdr:oneCellAnchor>
    <xdr:from>
      <xdr:col>6</xdr:col>
      <xdr:colOff>895350</xdr:colOff>
      <xdr:row>71</xdr:row>
      <xdr:rowOff>66675</xdr:rowOff>
    </xdr:from>
    <xdr:ext cx="1008802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604B453C-0E7E-36AC-FD9C-C9DB380CF0A3}"/>
            </a:ext>
          </a:extLst>
        </xdr:cNvPr>
        <xdr:cNvSpPr txBox="1"/>
      </xdr:nvSpPr>
      <xdr:spPr>
        <a:xfrm>
          <a:off x="4991100" y="14277975"/>
          <a:ext cx="100880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>
              <a:solidFill>
                <a:srgbClr val="002060"/>
              </a:solidFill>
            </a:rPr>
            <a:t>Percentage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F760-92F1-471A-9D4B-2700BF8A5886}">
  <sheetPr codeName="Blad1"/>
  <dimension ref="B1:J11"/>
  <sheetViews>
    <sheetView showGridLines="0" showRowColHeaders="0" tabSelected="1" zoomScaleNormal="100" workbookViewId="0"/>
  </sheetViews>
  <sheetFormatPr defaultColWidth="9.140625" defaultRowHeight="12.75"/>
  <cols>
    <col min="1" max="1" width="12" style="8" customWidth="1"/>
    <col min="2" max="2" width="9.28515625" style="8" customWidth="1"/>
    <col min="3" max="3" width="9.140625" style="8"/>
    <col min="4" max="4" width="2" style="8" customWidth="1"/>
    <col min="5" max="5" width="36.85546875" style="8" customWidth="1"/>
    <col min="6" max="6" width="4" style="8" customWidth="1"/>
    <col min="7" max="7" width="9.140625" style="8"/>
    <col min="8" max="8" width="2" style="8" customWidth="1"/>
    <col min="9" max="9" width="35" style="8" customWidth="1"/>
    <col min="10" max="10" width="9.140625" style="8"/>
    <col min="11" max="11" width="12.7109375" style="8" customWidth="1"/>
    <col min="12" max="16384" width="9.140625" style="8"/>
  </cols>
  <sheetData>
    <row r="1" spans="2:10" ht="34.5" customHeight="1">
      <c r="C1" s="360"/>
      <c r="D1" s="360"/>
      <c r="E1" s="360"/>
      <c r="F1" s="360"/>
      <c r="G1" s="360"/>
      <c r="H1" s="360"/>
      <c r="I1" s="360"/>
    </row>
    <row r="2" spans="2:10" ht="45.6" customHeight="1">
      <c r="B2" s="24"/>
      <c r="C2" s="357" t="s">
        <v>53</v>
      </c>
      <c r="D2" s="357"/>
      <c r="E2" s="357"/>
      <c r="F2" s="25" t="s">
        <v>52</v>
      </c>
      <c r="G2" s="358" t="s">
        <v>324</v>
      </c>
      <c r="H2" s="359"/>
      <c r="I2" s="359"/>
      <c r="J2" s="24"/>
    </row>
    <row r="3" spans="2:10" ht="45.6" customHeight="1">
      <c r="B3" s="24"/>
      <c r="C3" s="26"/>
      <c r="D3" s="26"/>
      <c r="E3" s="26"/>
      <c r="F3" s="27"/>
      <c r="G3" s="28"/>
      <c r="H3" s="28"/>
      <c r="I3" s="28"/>
      <c r="J3" s="24"/>
    </row>
    <row r="4" spans="2:10" ht="45.6" customHeight="1">
      <c r="B4" s="24"/>
      <c r="C4" s="29"/>
      <c r="D4" s="29"/>
      <c r="E4" s="29"/>
      <c r="F4" s="27"/>
      <c r="G4" s="30"/>
      <c r="H4" s="30"/>
      <c r="I4" s="30"/>
      <c r="J4" s="24"/>
    </row>
    <row r="5" spans="2:10" ht="45" customHeight="1">
      <c r="B5" s="51"/>
      <c r="C5" s="52"/>
      <c r="D5" s="53"/>
      <c r="E5" s="289" t="s">
        <v>335</v>
      </c>
      <c r="F5" s="282"/>
      <c r="G5" s="283"/>
      <c r="H5" s="284"/>
      <c r="I5" s="289" t="s">
        <v>370</v>
      </c>
    </row>
    <row r="6" spans="2:10" ht="22.5" customHeight="1">
      <c r="B6" s="51"/>
      <c r="C6" s="51"/>
      <c r="D6" s="51"/>
      <c r="E6" s="54"/>
      <c r="F6" s="54"/>
      <c r="G6" s="282"/>
      <c r="H6" s="282"/>
      <c r="I6" s="282"/>
    </row>
    <row r="7" spans="2:10" ht="45" customHeight="1">
      <c r="B7" s="278"/>
      <c r="C7" s="279"/>
      <c r="D7" s="280" t="s">
        <v>0</v>
      </c>
      <c r="E7" s="289" t="s">
        <v>368</v>
      </c>
      <c r="F7" s="282"/>
      <c r="G7" s="283"/>
      <c r="H7" s="284"/>
      <c r="I7" s="289" t="s">
        <v>248</v>
      </c>
      <c r="J7" s="10" t="s">
        <v>0</v>
      </c>
    </row>
    <row r="8" spans="2:10" ht="22.35" customHeight="1">
      <c r="E8" s="285"/>
      <c r="F8" s="286"/>
      <c r="G8" s="286"/>
      <c r="H8" s="286"/>
      <c r="I8" s="286"/>
    </row>
    <row r="9" spans="2:10" ht="45" customHeight="1">
      <c r="C9" s="279"/>
      <c r="D9" s="280"/>
      <c r="E9" s="289" t="s">
        <v>369</v>
      </c>
      <c r="F9" s="286"/>
      <c r="G9" s="287"/>
      <c r="H9" s="288"/>
      <c r="I9" s="289" t="s">
        <v>371</v>
      </c>
    </row>
    <row r="10" spans="2:10" ht="22.5" customHeight="1">
      <c r="E10" s="286"/>
      <c r="F10" s="286"/>
      <c r="G10" s="286"/>
      <c r="H10" s="286"/>
      <c r="I10" s="285"/>
    </row>
    <row r="11" spans="2:10" ht="45" customHeight="1">
      <c r="C11" s="279"/>
      <c r="D11" s="280"/>
      <c r="E11" s="289" t="s">
        <v>364</v>
      </c>
      <c r="F11" s="281"/>
      <c r="G11" s="286"/>
      <c r="H11" s="286"/>
      <c r="I11" s="31"/>
    </row>
  </sheetData>
  <sheetProtection algorithmName="SHA-512" hashValue="Ea/OXmkxT5VhwgTWCYNCbpFk8T0TWNcm2dP9w275fBp6FSD9y+2Z2DaHuQMuwipx3LW6+mX4ULv+MdnO7Pw04g==" saltValue="5TFxD5r9i4A7UMf1Ej4ahA==" spinCount="100000" sheet="1" objects="1" scenarios="1"/>
  <mergeCells count="3">
    <mergeCell ref="C2:E2"/>
    <mergeCell ref="G2:I2"/>
    <mergeCell ref="C1:I1"/>
  </mergeCells>
  <hyperlinks>
    <hyperlink ref="E5" location="'A. Engine performance'!A1" display="A. Engine performance" xr:uid="{6558D9CC-0F2D-4771-83F5-81CD0EB71B31}"/>
    <hyperlink ref="E7" location="'B. Water'!A1" display="B. Water" xr:uid="{704F7E63-5923-4898-A2E5-BAAD37A4D46B}"/>
    <hyperlink ref="E9" location="'C. Air'!A1" display="C. Air" xr:uid="{692C74C1-0A2B-4BE2-B51B-051332BAD72E}"/>
    <hyperlink ref="E11" location="'D. General certification'!A1" display="D. General certification" xr:uid="{16EAB578-951F-4AA9-A8E7-D1AB128E7E3F}"/>
    <hyperlink ref="I5" location="'E. Safety &amp; Quality'!A1" display="E. Safety &amp; Quality" xr:uid="{D2E5BACB-EFDA-4D60-AD6F-3C5C92F0457C}"/>
    <hyperlink ref="I7" location="'F. Labour'!A1" display="F. Labour" xr:uid="{7AD6CC14-51D2-4D8C-931E-E9A100C42254}"/>
    <hyperlink ref="I9" location="'G. TOTAL'!A1" display="G. Total" xr:uid="{0E7ADAB1-E041-448E-B2C6-8AEA1A52AC95}"/>
  </hyperlinks>
  <pageMargins left="0.23622047244094491" right="0" top="0.15748031496062992" bottom="0.74803149606299213" header="0.31496062992125984" footer="0.31496062992125984"/>
  <pageSetup paperSize="9" orientation="landscape" r:id="rId1"/>
  <headerFooter>
    <oddFooter>&amp;C&amp;K03-048(c) 2023 Green Award Foundation | Programme of Requirements | River Cruise Vessels | version 1.0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0"/>
  <dimension ref="A1:L12"/>
  <sheetViews>
    <sheetView showGridLines="0" showRowColHeaders="0" workbookViewId="0"/>
  </sheetViews>
  <sheetFormatPr defaultColWidth="8.85546875" defaultRowHeight="12.75"/>
  <cols>
    <col min="1" max="1" width="17.7109375" style="50" bestFit="1" customWidth="1"/>
    <col min="2" max="2" width="16.7109375" style="50" customWidth="1"/>
    <col min="3" max="3" width="19.42578125" style="50" customWidth="1"/>
    <col min="4" max="4" width="15" style="50" bestFit="1" customWidth="1"/>
    <col min="5" max="5" width="22" style="50" bestFit="1" customWidth="1"/>
    <col min="6" max="9" width="8.85546875" style="50"/>
    <col min="10" max="10" width="11.7109375" style="50" customWidth="1"/>
    <col min="11" max="11" width="8.85546875" style="50"/>
    <col min="12" max="12" width="13.42578125" style="50" customWidth="1"/>
    <col min="13" max="16384" width="8.85546875" style="50"/>
  </cols>
  <sheetData>
    <row r="1" spans="1:12">
      <c r="A1" s="345" t="s">
        <v>154</v>
      </c>
      <c r="B1" s="345" t="s">
        <v>150</v>
      </c>
      <c r="C1" s="345" t="s">
        <v>151</v>
      </c>
      <c r="D1" s="345" t="s">
        <v>155</v>
      </c>
      <c r="E1" s="345" t="s">
        <v>157</v>
      </c>
      <c r="F1" s="345"/>
      <c r="J1" s="345" t="s">
        <v>27</v>
      </c>
      <c r="L1" s="345" t="s">
        <v>326</v>
      </c>
    </row>
    <row r="2" spans="1:12">
      <c r="A2" s="50" t="s">
        <v>291</v>
      </c>
      <c r="B2" s="50" t="s">
        <v>325</v>
      </c>
      <c r="C2" s="50" t="s">
        <v>292</v>
      </c>
      <c r="D2" s="50" t="s">
        <v>293</v>
      </c>
      <c r="E2" s="50" t="s">
        <v>187</v>
      </c>
      <c r="J2" s="50" t="s">
        <v>0</v>
      </c>
      <c r="L2" s="50" t="s">
        <v>327</v>
      </c>
    </row>
    <row r="3" spans="1:12">
      <c r="A3" s="50" t="s">
        <v>16</v>
      </c>
      <c r="B3" s="50" t="s">
        <v>158</v>
      </c>
      <c r="C3" s="50" t="s">
        <v>294</v>
      </c>
      <c r="D3" s="50" t="s">
        <v>19</v>
      </c>
      <c r="E3" s="50" t="s">
        <v>16</v>
      </c>
      <c r="J3" s="50" t="s">
        <v>346</v>
      </c>
      <c r="L3" s="50" t="s">
        <v>293</v>
      </c>
    </row>
    <row r="4" spans="1:12">
      <c r="A4" s="50" t="s">
        <v>18</v>
      </c>
      <c r="B4" s="50" t="s">
        <v>159</v>
      </c>
      <c r="C4" s="50" t="s">
        <v>295</v>
      </c>
      <c r="D4" s="50" t="s">
        <v>17</v>
      </c>
      <c r="E4" s="50" t="s">
        <v>18</v>
      </c>
      <c r="J4" s="50" t="s">
        <v>347</v>
      </c>
    </row>
    <row r="5" spans="1:12">
      <c r="A5" s="50" t="s">
        <v>153</v>
      </c>
      <c r="B5" s="50" t="s">
        <v>296</v>
      </c>
      <c r="C5" s="50" t="s">
        <v>297</v>
      </c>
      <c r="D5" s="50" t="s">
        <v>20</v>
      </c>
      <c r="E5" s="50" t="s">
        <v>153</v>
      </c>
      <c r="J5" s="50" t="s">
        <v>348</v>
      </c>
    </row>
    <row r="6" spans="1:12">
      <c r="A6" s="50" t="s">
        <v>298</v>
      </c>
      <c r="B6" s="50" t="s">
        <v>0</v>
      </c>
      <c r="C6" s="50" t="s">
        <v>299</v>
      </c>
      <c r="E6" s="50" t="s">
        <v>240</v>
      </c>
      <c r="J6" s="50" t="s">
        <v>349</v>
      </c>
    </row>
    <row r="7" spans="1:12">
      <c r="C7" s="50" t="s">
        <v>300</v>
      </c>
    </row>
    <row r="8" spans="1:12">
      <c r="C8" s="50" t="s">
        <v>301</v>
      </c>
    </row>
    <row r="9" spans="1:12">
      <c r="C9" s="50" t="s">
        <v>302</v>
      </c>
    </row>
    <row r="10" spans="1:12">
      <c r="C10" s="50" t="s">
        <v>303</v>
      </c>
    </row>
    <row r="11" spans="1:12">
      <c r="C11" s="50" t="s">
        <v>304</v>
      </c>
    </row>
    <row r="12" spans="1:12">
      <c r="C12" s="50" t="s">
        <v>305</v>
      </c>
    </row>
  </sheetData>
  <sheetProtection algorithmName="SHA-512" hashValue="o0D6VLCHgSr6k82UNHSGc4lD7CY5CmcQzk1kYX38bg7hI0//9p229IZXvtFgjpHuNcEBGM/9Pb+POUMfT8KmPA==" saltValue="BXQ4WUB7pneANXUbV6v3og==" spinCount="100000" sheet="1" objects="1" scenarios="1"/>
  <customSheetViews>
    <customSheetView guid="{2A97FE2E-5CA3-47AA-A5E5-20B7DB66ED34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CD403A33-06C8-4702-8894-5B3FDC50227E}">
      <pageMargins left="0.7" right="0.7" top="0.75" bottom="0.75" header="0.3" footer="0.3"/>
    </customSheetView>
  </customSheetViews>
  <phoneticPr fontId="21" type="noConversion"/>
  <pageMargins left="0.23622047244094491" right="0" top="0.15748031496062992" bottom="0.74803149606299213" header="0.31496062992125984" footer="0.31496062992125984"/>
  <pageSetup paperSize="9" orientation="portrait" horizontalDpi="0" verticalDpi="0" r:id="rId1"/>
  <headerFooter>
    <oddFooter>&amp;C&amp;K03-048(c) 2023 Green Award Foundation | Programme of Requirements | River Cruise Vessels | version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CECD-795C-41C5-B4DE-EF2675878CDF}">
  <sheetPr codeName="Blad2">
    <tabColor rgb="FFB0BB17"/>
    <pageSetUpPr fitToPage="1"/>
  </sheetPr>
  <dimension ref="A1:AE61"/>
  <sheetViews>
    <sheetView showGridLines="0" showRowColHeaders="0" zoomScaleNormal="100" zoomScaleSheetLayoutView="100" workbookViewId="0">
      <selection activeCell="S1" sqref="S1"/>
    </sheetView>
  </sheetViews>
  <sheetFormatPr defaultColWidth="8.85546875" defaultRowHeight="12.75"/>
  <cols>
    <col min="1" max="1" width="2.28515625" customWidth="1"/>
    <col min="2" max="2" width="9.28515625" style="1" bestFit="1" customWidth="1"/>
    <col min="3" max="3" width="1.7109375" style="1" customWidth="1"/>
    <col min="4" max="4" width="13.7109375" style="1" customWidth="1"/>
    <col min="5" max="5" width="16.7109375" style="1" customWidth="1"/>
    <col min="6" max="6" width="11.7109375" style="1" customWidth="1"/>
    <col min="7" max="7" width="13.7109375" customWidth="1"/>
    <col min="8" max="8" width="1.7109375" customWidth="1"/>
    <col min="9" max="9" width="9.140625" customWidth="1"/>
    <col min="10" max="10" width="14.7109375" customWidth="1"/>
    <col min="11" max="11" width="9.140625" customWidth="1"/>
    <col min="12" max="12" width="7.7109375" style="1" customWidth="1"/>
    <col min="13" max="13" width="6.7109375" style="1" customWidth="1"/>
    <col min="14" max="14" width="1.7109375" style="1" customWidth="1"/>
    <col min="15" max="15" width="7.7109375" style="1" customWidth="1"/>
    <col min="16" max="16" width="10.28515625" style="1" customWidth="1"/>
    <col min="17" max="17" width="12.28515625" style="1" customWidth="1"/>
    <col min="18" max="19" width="7.7109375" style="1" customWidth="1"/>
    <col min="20" max="20" width="8.85546875" style="174"/>
    <col min="21" max="21" width="12.5703125" style="50" bestFit="1" customWidth="1"/>
    <col min="22" max="22" width="8.85546875" style="50"/>
    <col min="23" max="23" width="9.42578125" style="50" bestFit="1" customWidth="1"/>
    <col min="24" max="24" width="8.85546875" style="50"/>
    <col min="25" max="31" width="8.85546875" style="174"/>
  </cols>
  <sheetData>
    <row r="1" spans="1:31">
      <c r="A1" s="51"/>
      <c r="B1" s="78"/>
      <c r="C1" s="78"/>
      <c r="D1" s="78"/>
      <c r="E1" s="78"/>
      <c r="F1" s="78"/>
      <c r="G1" s="51"/>
      <c r="H1" s="51"/>
      <c r="I1" s="51"/>
      <c r="J1" s="51"/>
      <c r="K1" s="51"/>
      <c r="L1" s="78"/>
      <c r="M1" s="78"/>
      <c r="N1" s="78"/>
      <c r="O1" s="78"/>
      <c r="P1" s="78"/>
      <c r="Q1" s="78"/>
      <c r="R1" s="78"/>
      <c r="S1" s="93"/>
    </row>
    <row r="2" spans="1:31" ht="20.100000000000001" customHeight="1">
      <c r="A2" s="51"/>
      <c r="B2" s="367" t="s">
        <v>374</v>
      </c>
      <c r="C2" s="367"/>
      <c r="D2" s="367"/>
      <c r="E2" s="367"/>
      <c r="F2" s="367"/>
      <c r="G2" s="367"/>
      <c r="H2" s="94"/>
      <c r="I2" s="94"/>
      <c r="J2" s="94"/>
      <c r="K2" s="94"/>
      <c r="L2" s="94"/>
      <c r="M2" s="94"/>
      <c r="N2" s="94"/>
      <c r="O2" s="94"/>
      <c r="P2" s="94"/>
      <c r="Q2" s="79"/>
      <c r="R2" s="78"/>
      <c r="S2" s="78"/>
      <c r="Y2" s="291"/>
      <c r="Z2" s="291"/>
      <c r="AA2" s="291"/>
    </row>
    <row r="3" spans="1:31" ht="20.100000000000001" customHeight="1">
      <c r="A3" s="51"/>
      <c r="B3" s="368" t="s">
        <v>335</v>
      </c>
      <c r="C3" s="368"/>
      <c r="D3" s="368"/>
      <c r="E3" s="368"/>
      <c r="F3" s="368"/>
      <c r="G3" s="80"/>
      <c r="H3" s="80"/>
      <c r="I3" s="51"/>
      <c r="J3" s="51"/>
      <c r="K3" s="51"/>
      <c r="L3" s="78"/>
      <c r="M3" s="78"/>
      <c r="N3" s="78"/>
      <c r="O3" s="78"/>
      <c r="P3" s="78"/>
      <c r="Q3" s="78"/>
      <c r="R3" s="78"/>
      <c r="S3" s="78"/>
      <c r="Y3" s="291"/>
      <c r="Z3" s="291"/>
      <c r="AA3" s="291"/>
    </row>
    <row r="4" spans="1:31" ht="20.100000000000001" customHeight="1">
      <c r="A4" s="51"/>
      <c r="B4" s="80"/>
      <c r="C4" s="80"/>
      <c r="D4" s="297" t="s">
        <v>0</v>
      </c>
      <c r="E4" s="296" t="s">
        <v>0</v>
      </c>
      <c r="F4" s="80"/>
      <c r="G4" s="80"/>
      <c r="H4" s="80"/>
      <c r="I4" s="298" t="s">
        <v>0</v>
      </c>
      <c r="J4" s="51"/>
      <c r="K4" s="51"/>
      <c r="L4" s="78"/>
      <c r="M4" s="78"/>
      <c r="N4" s="78"/>
      <c r="O4" s="78"/>
      <c r="P4" s="78"/>
      <c r="Q4" s="78"/>
      <c r="R4" s="78"/>
      <c r="S4" s="78"/>
      <c r="Y4" s="291"/>
      <c r="Z4" s="291"/>
      <c r="AA4" s="291"/>
    </row>
    <row r="5" spans="1:31" ht="20.100000000000001" customHeight="1">
      <c r="A5" s="51"/>
      <c r="B5" s="67" t="str">
        <f>'D. General certification'!B5</f>
        <v>Vessel</v>
      </c>
      <c r="C5" s="67" t="s">
        <v>54</v>
      </c>
      <c r="D5" s="383"/>
      <c r="E5" s="382"/>
      <c r="F5" s="382"/>
      <c r="G5" s="69" t="str">
        <f>'D. General certification'!E5</f>
        <v xml:space="preserve"> ENI</v>
      </c>
      <c r="H5" s="69" t="s">
        <v>54</v>
      </c>
      <c r="I5" s="396">
        <v>0</v>
      </c>
      <c r="J5" s="397"/>
      <c r="K5" s="397"/>
      <c r="L5" s="295"/>
      <c r="M5" s="69" t="str">
        <f>'D. General certification'!H5</f>
        <v>Date</v>
      </c>
      <c r="N5" s="69" t="s">
        <v>54</v>
      </c>
      <c r="O5" s="381" t="s">
        <v>353</v>
      </c>
      <c r="P5" s="382"/>
      <c r="Q5" s="74"/>
      <c r="R5" s="73"/>
      <c r="S5" s="82"/>
      <c r="Y5" s="291"/>
      <c r="Z5" s="291"/>
      <c r="AA5" s="291"/>
    </row>
    <row r="6" spans="1:31" ht="20.100000000000001" customHeight="1">
      <c r="A6" s="51"/>
      <c r="B6" s="67" t="str">
        <f>'D. General certification'!B6</f>
        <v>Inspector</v>
      </c>
      <c r="C6" s="67" t="s">
        <v>54</v>
      </c>
      <c r="D6" s="386"/>
      <c r="E6" s="387"/>
      <c r="F6" s="387"/>
      <c r="G6" s="69" t="str">
        <f>'D. General certification'!E6</f>
        <v xml:space="preserve"> Location</v>
      </c>
      <c r="H6" s="69" t="s">
        <v>54</v>
      </c>
      <c r="I6" s="384" t="s">
        <v>352</v>
      </c>
      <c r="J6" s="385"/>
      <c r="K6" s="385"/>
      <c r="L6" s="385"/>
      <c r="M6" s="70"/>
      <c r="N6" s="70"/>
      <c r="O6" s="70"/>
      <c r="P6" s="70"/>
      <c r="Q6" s="74"/>
      <c r="R6" s="73"/>
      <c r="S6" s="82"/>
      <c r="Y6" s="291"/>
      <c r="Z6" s="291"/>
      <c r="AA6" s="291"/>
    </row>
    <row r="7" spans="1:31" ht="20.100000000000001" customHeight="1" thickBot="1">
      <c r="A7" s="51"/>
      <c r="B7" s="70" t="s">
        <v>0</v>
      </c>
      <c r="C7" s="70"/>
      <c r="D7" s="82"/>
      <c r="E7" s="82"/>
      <c r="F7" s="82"/>
      <c r="G7" s="70"/>
      <c r="H7" s="70"/>
      <c r="I7" s="70"/>
      <c r="J7" s="70"/>
      <c r="K7" s="70"/>
      <c r="L7" s="70"/>
      <c r="M7" s="70"/>
      <c r="N7" s="70"/>
      <c r="O7" s="70"/>
      <c r="P7" s="70"/>
      <c r="Q7" s="82"/>
      <c r="R7" s="70"/>
      <c r="S7" s="82"/>
      <c r="Y7" s="291"/>
      <c r="Z7" s="291"/>
      <c r="AA7" s="291"/>
    </row>
    <row r="8" spans="1:31" ht="20.100000000000001" customHeight="1" thickBot="1">
      <c r="A8" s="95"/>
      <c r="B8" s="195"/>
      <c r="C8" s="391" t="s">
        <v>154</v>
      </c>
      <c r="D8" s="392"/>
      <c r="E8" s="392"/>
      <c r="F8" s="392"/>
      <c r="G8" s="393" t="s">
        <v>156</v>
      </c>
      <c r="H8" s="394"/>
      <c r="I8" s="394"/>
      <c r="J8" s="394"/>
      <c r="K8" s="395"/>
      <c r="L8" s="388" t="s">
        <v>213</v>
      </c>
      <c r="M8" s="389"/>
      <c r="N8" s="390"/>
      <c r="O8" s="388" t="s">
        <v>162</v>
      </c>
      <c r="P8" s="389"/>
      <c r="Q8" s="389"/>
      <c r="R8" s="389"/>
      <c r="S8" s="196" t="s">
        <v>111</v>
      </c>
      <c r="T8" s="299"/>
      <c r="Y8" s="299"/>
      <c r="Z8" s="299"/>
      <c r="AA8" s="299"/>
      <c r="AB8" s="299"/>
      <c r="AC8" s="299"/>
      <c r="AD8" s="299"/>
    </row>
    <row r="9" spans="1:31" s="16" customFormat="1" ht="14.25" customHeight="1">
      <c r="A9" s="96"/>
      <c r="B9" s="197"/>
      <c r="C9" s="412" t="s">
        <v>167</v>
      </c>
      <c r="D9" s="413"/>
      <c r="E9" s="198" t="s">
        <v>165</v>
      </c>
      <c r="F9" s="198" t="s">
        <v>168</v>
      </c>
      <c r="G9" s="199" t="s">
        <v>169</v>
      </c>
      <c r="H9" s="200"/>
      <c r="I9" s="201"/>
      <c r="J9" s="201" t="s">
        <v>170</v>
      </c>
      <c r="K9" s="202"/>
      <c r="L9" s="203" t="s">
        <v>171</v>
      </c>
      <c r="M9" s="420" t="s">
        <v>172</v>
      </c>
      <c r="N9" s="421"/>
      <c r="O9" s="204" t="s">
        <v>173</v>
      </c>
      <c r="P9" s="205" t="s">
        <v>174</v>
      </c>
      <c r="Q9" s="206" t="s">
        <v>175</v>
      </c>
      <c r="R9" s="207" t="s">
        <v>254</v>
      </c>
      <c r="S9" s="208" t="s">
        <v>256</v>
      </c>
      <c r="T9" s="300"/>
      <c r="U9" s="50"/>
      <c r="V9" s="292"/>
      <c r="W9" s="292"/>
      <c r="X9" s="292"/>
      <c r="Y9" s="300"/>
      <c r="Z9" s="300"/>
      <c r="AA9" s="300"/>
      <c r="AB9" s="300"/>
      <c r="AC9" s="300"/>
      <c r="AD9" s="300"/>
      <c r="AE9" s="175"/>
    </row>
    <row r="10" spans="1:31" s="4" customFormat="1" ht="20.100000000000001" customHeight="1" thickBot="1">
      <c r="A10" s="97"/>
      <c r="B10" s="209" t="s">
        <v>149</v>
      </c>
      <c r="C10" s="414" t="s">
        <v>150</v>
      </c>
      <c r="D10" s="415"/>
      <c r="E10" s="210" t="s">
        <v>151</v>
      </c>
      <c r="F10" s="210" t="s">
        <v>160</v>
      </c>
      <c r="G10" s="190" t="s">
        <v>312</v>
      </c>
      <c r="H10" s="188"/>
      <c r="I10" s="187" t="s">
        <v>9</v>
      </c>
      <c r="J10" s="187" t="s">
        <v>152</v>
      </c>
      <c r="K10" s="186" t="s">
        <v>9</v>
      </c>
      <c r="L10" s="211" t="s">
        <v>161</v>
      </c>
      <c r="M10" s="418" t="s">
        <v>166</v>
      </c>
      <c r="N10" s="419"/>
      <c r="O10" s="212" t="s">
        <v>163</v>
      </c>
      <c r="P10" s="213" t="s">
        <v>184</v>
      </c>
      <c r="Q10" s="214" t="s">
        <v>183</v>
      </c>
      <c r="R10" s="214" t="s">
        <v>255</v>
      </c>
      <c r="S10" s="215" t="s">
        <v>255</v>
      </c>
      <c r="T10" s="301"/>
      <c r="U10" s="50" t="s">
        <v>351</v>
      </c>
      <c r="V10" s="180"/>
      <c r="W10" s="180" t="s">
        <v>372</v>
      </c>
      <c r="X10" s="180"/>
      <c r="Y10" s="301"/>
      <c r="Z10" s="301"/>
      <c r="AA10" s="301"/>
      <c r="AB10" s="301"/>
      <c r="AC10" s="301"/>
      <c r="AD10" s="301"/>
      <c r="AE10" s="176"/>
    </row>
    <row r="11" spans="1:31" ht="20.100000000000001" customHeight="1">
      <c r="A11" s="98"/>
      <c r="B11" s="216">
        <v>1</v>
      </c>
      <c r="C11" s="416"/>
      <c r="D11" s="417"/>
      <c r="E11" s="217"/>
      <c r="F11" s="218"/>
      <c r="G11" s="410"/>
      <c r="H11" s="411"/>
      <c r="I11" s="191" t="b">
        <f>IF(G11="unknown",-100,IF($G11="CCR 1",0,IF($G11="CCR 2",100,IF($G11="EU Stage V",200,IF($G11="Zero",300)))))</f>
        <v>0</v>
      </c>
      <c r="J11" s="185"/>
      <c r="K11" s="189" t="b">
        <f>IF(J11="unknown",-100,IF($J11="CCR 1",0,IF($J11="CCR 2",100,IF($J11="EU Stage V",200,IF($J11="Zero",300)))))</f>
        <v>0</v>
      </c>
      <c r="L11" s="219"/>
      <c r="M11" s="422"/>
      <c r="N11" s="423"/>
      <c r="O11" s="220">
        <v>1</v>
      </c>
      <c r="P11" s="221">
        <v>1</v>
      </c>
      <c r="Q11" s="290">
        <v>1</v>
      </c>
      <c r="R11" s="222">
        <f>IFERROR((Q11/$Q$23)," ")</f>
        <v>1</v>
      </c>
      <c r="S11" s="223">
        <f>(SUM(I11+K11)+(L11*M11))*R11</f>
        <v>0</v>
      </c>
      <c r="T11" s="299"/>
      <c r="U11" s="50" t="b">
        <f>_xlfn.ISFORMULA(R11)</f>
        <v>1</v>
      </c>
      <c r="W11" s="50" t="b">
        <f>_xlfn.ISFORMULA(S11)</f>
        <v>1</v>
      </c>
      <c r="Y11" s="299"/>
      <c r="Z11" s="299"/>
      <c r="AA11" s="299"/>
      <c r="AB11" s="299"/>
      <c r="AC11" s="299"/>
      <c r="AD11" s="299"/>
    </row>
    <row r="12" spans="1:31" ht="20.100000000000001" customHeight="1">
      <c r="A12" s="98"/>
      <c r="B12" s="216">
        <v>2</v>
      </c>
      <c r="C12" s="402"/>
      <c r="D12" s="403"/>
      <c r="E12" s="224"/>
      <c r="F12" s="225"/>
      <c r="G12" s="404"/>
      <c r="H12" s="405"/>
      <c r="I12" s="226" t="b">
        <f t="shared" ref="I12:I22" si="0">IF(G12="unknown",-100,IF($G12="CCR 1",0,IF($G12="CCR 2",100,IF($G12="EU Stage V",200,IF($G12="Zero",300)))))</f>
        <v>0</v>
      </c>
      <c r="J12" s="184"/>
      <c r="K12" s="227" t="b">
        <f>IF(J12="unknown",-100,IF($J12="CCR 1",0,IF($J12="CCR 2",100,IF($J12="EU Stage V",200,IF($J12="Zero",300)))))</f>
        <v>0</v>
      </c>
      <c r="L12" s="228"/>
      <c r="M12" s="406"/>
      <c r="N12" s="407"/>
      <c r="O12" s="229"/>
      <c r="P12" s="230"/>
      <c r="Q12" s="290"/>
      <c r="R12" s="231">
        <f>IFERROR((Q12/$Q$23)," ")</f>
        <v>0</v>
      </c>
      <c r="S12" s="223">
        <f t="shared" ref="S12:S21" si="1">(SUM(I12+K12)+(L12*M12))*R12</f>
        <v>0</v>
      </c>
      <c r="T12" s="299"/>
      <c r="U12" s="50" t="b">
        <f t="shared" ref="U12:U23" si="2">_xlfn.ISFORMULA(R12)</f>
        <v>1</v>
      </c>
      <c r="W12" s="50" t="b">
        <f t="shared" ref="W12:W23" si="3">_xlfn.ISFORMULA(S12)</f>
        <v>1</v>
      </c>
      <c r="Y12" s="299"/>
      <c r="Z12" s="299"/>
      <c r="AA12" s="299"/>
      <c r="AB12" s="299"/>
      <c r="AC12" s="299"/>
      <c r="AD12" s="299"/>
    </row>
    <row r="13" spans="1:31" ht="20.100000000000001" customHeight="1">
      <c r="A13" s="98"/>
      <c r="B13" s="216">
        <v>3</v>
      </c>
      <c r="C13" s="402"/>
      <c r="D13" s="403"/>
      <c r="E13" s="224"/>
      <c r="F13" s="232"/>
      <c r="G13" s="404"/>
      <c r="H13" s="405"/>
      <c r="I13" s="226" t="b">
        <f t="shared" si="0"/>
        <v>0</v>
      </c>
      <c r="J13" s="184"/>
      <c r="K13" s="227" t="b">
        <f t="shared" ref="K13:K22" si="4">IF(J13="unknown",-100,IF($J13="CCR 1",0,IF($J13="CCR 2",100,IF($J13="EU Stage V",200,IF($J13="Zero",300)))))</f>
        <v>0</v>
      </c>
      <c r="L13" s="228"/>
      <c r="M13" s="406"/>
      <c r="N13" s="407"/>
      <c r="O13" s="229"/>
      <c r="P13" s="230"/>
      <c r="Q13" s="290">
        <f t="shared" ref="Q13:Q22" si="5">O13*P13</f>
        <v>0</v>
      </c>
      <c r="R13" s="231">
        <f t="shared" ref="R13:R22" si="6">IFERROR((Q13/$Q$23)," ")</f>
        <v>0</v>
      </c>
      <c r="S13" s="223">
        <f t="shared" si="1"/>
        <v>0</v>
      </c>
      <c r="T13" s="299"/>
      <c r="U13" s="50" t="b">
        <f t="shared" si="2"/>
        <v>1</v>
      </c>
      <c r="W13" s="50" t="b">
        <f t="shared" si="3"/>
        <v>1</v>
      </c>
      <c r="Y13" s="299"/>
      <c r="Z13" s="299"/>
      <c r="AA13" s="299"/>
      <c r="AB13" s="299"/>
      <c r="AC13" s="299"/>
      <c r="AD13" s="299"/>
    </row>
    <row r="14" spans="1:31" ht="20.100000000000001" customHeight="1">
      <c r="A14" s="98"/>
      <c r="B14" s="216">
        <v>4</v>
      </c>
      <c r="C14" s="402"/>
      <c r="D14" s="403"/>
      <c r="E14" s="224"/>
      <c r="F14" s="232"/>
      <c r="G14" s="404"/>
      <c r="H14" s="405"/>
      <c r="I14" s="226" t="b">
        <f t="shared" si="0"/>
        <v>0</v>
      </c>
      <c r="J14" s="184"/>
      <c r="K14" s="227" t="b">
        <f t="shared" si="4"/>
        <v>0</v>
      </c>
      <c r="L14" s="228"/>
      <c r="M14" s="406"/>
      <c r="N14" s="407"/>
      <c r="O14" s="229"/>
      <c r="P14" s="230"/>
      <c r="Q14" s="290">
        <f t="shared" si="5"/>
        <v>0</v>
      </c>
      <c r="R14" s="231">
        <f t="shared" si="6"/>
        <v>0</v>
      </c>
      <c r="S14" s="223">
        <f t="shared" si="1"/>
        <v>0</v>
      </c>
      <c r="T14" s="299"/>
      <c r="U14" s="50" t="b">
        <f t="shared" si="2"/>
        <v>1</v>
      </c>
      <c r="W14" s="50" t="b">
        <f t="shared" si="3"/>
        <v>1</v>
      </c>
      <c r="Y14" s="299"/>
      <c r="Z14" s="299"/>
      <c r="AA14" s="299"/>
      <c r="AB14" s="299"/>
      <c r="AC14" s="299"/>
      <c r="AD14" s="299"/>
    </row>
    <row r="15" spans="1:31" ht="20.100000000000001" customHeight="1">
      <c r="A15" s="98"/>
      <c r="B15" s="216">
        <v>5</v>
      </c>
      <c r="C15" s="402"/>
      <c r="D15" s="403"/>
      <c r="E15" s="224"/>
      <c r="F15" s="232"/>
      <c r="G15" s="404"/>
      <c r="H15" s="405"/>
      <c r="I15" s="226" t="b">
        <f t="shared" si="0"/>
        <v>0</v>
      </c>
      <c r="J15" s="184"/>
      <c r="K15" s="227" t="b">
        <f t="shared" si="4"/>
        <v>0</v>
      </c>
      <c r="L15" s="228"/>
      <c r="M15" s="406"/>
      <c r="N15" s="407"/>
      <c r="O15" s="229"/>
      <c r="P15" s="230"/>
      <c r="Q15" s="290">
        <f t="shared" si="5"/>
        <v>0</v>
      </c>
      <c r="R15" s="231">
        <f t="shared" si="6"/>
        <v>0</v>
      </c>
      <c r="S15" s="223">
        <f t="shared" si="1"/>
        <v>0</v>
      </c>
      <c r="T15" s="299"/>
      <c r="U15" s="50" t="b">
        <f t="shared" si="2"/>
        <v>1</v>
      </c>
      <c r="W15" s="50" t="b">
        <f t="shared" si="3"/>
        <v>1</v>
      </c>
      <c r="Y15" s="299"/>
      <c r="Z15" s="299"/>
      <c r="AA15" s="299"/>
      <c r="AB15" s="299"/>
      <c r="AC15" s="299"/>
      <c r="AD15" s="299"/>
    </row>
    <row r="16" spans="1:31" ht="20.100000000000001" customHeight="1">
      <c r="A16" s="98"/>
      <c r="B16" s="216">
        <v>6</v>
      </c>
      <c r="C16" s="402"/>
      <c r="D16" s="403"/>
      <c r="E16" s="224"/>
      <c r="F16" s="232"/>
      <c r="G16" s="404"/>
      <c r="H16" s="405"/>
      <c r="I16" s="226" t="b">
        <f t="shared" si="0"/>
        <v>0</v>
      </c>
      <c r="J16" s="184"/>
      <c r="K16" s="227" t="b">
        <f t="shared" si="4"/>
        <v>0</v>
      </c>
      <c r="L16" s="228"/>
      <c r="M16" s="406"/>
      <c r="N16" s="407"/>
      <c r="O16" s="229"/>
      <c r="P16" s="230"/>
      <c r="Q16" s="290">
        <f t="shared" si="5"/>
        <v>0</v>
      </c>
      <c r="R16" s="231">
        <f t="shared" si="6"/>
        <v>0</v>
      </c>
      <c r="S16" s="223">
        <f t="shared" si="1"/>
        <v>0</v>
      </c>
      <c r="T16" s="299"/>
      <c r="U16" s="50" t="b">
        <f t="shared" si="2"/>
        <v>1</v>
      </c>
      <c r="W16" s="50" t="b">
        <f t="shared" si="3"/>
        <v>1</v>
      </c>
      <c r="Y16" s="299"/>
      <c r="Z16" s="299"/>
      <c r="AA16" s="299"/>
      <c r="AB16" s="299"/>
      <c r="AC16" s="299"/>
      <c r="AD16" s="299"/>
    </row>
    <row r="17" spans="1:31" ht="20.100000000000001" customHeight="1">
      <c r="A17" s="98"/>
      <c r="B17" s="216">
        <v>7</v>
      </c>
      <c r="C17" s="402"/>
      <c r="D17" s="403"/>
      <c r="E17" s="224"/>
      <c r="F17" s="232"/>
      <c r="G17" s="404"/>
      <c r="H17" s="405"/>
      <c r="I17" s="226" t="b">
        <f t="shared" si="0"/>
        <v>0</v>
      </c>
      <c r="J17" s="184"/>
      <c r="K17" s="227" t="b">
        <f t="shared" si="4"/>
        <v>0</v>
      </c>
      <c r="L17" s="228"/>
      <c r="M17" s="406"/>
      <c r="N17" s="407"/>
      <c r="O17" s="229"/>
      <c r="P17" s="230"/>
      <c r="Q17" s="290">
        <f t="shared" si="5"/>
        <v>0</v>
      </c>
      <c r="R17" s="231">
        <f t="shared" si="6"/>
        <v>0</v>
      </c>
      <c r="S17" s="223">
        <f t="shared" si="1"/>
        <v>0</v>
      </c>
      <c r="T17" s="299"/>
      <c r="U17" s="50" t="b">
        <f t="shared" si="2"/>
        <v>1</v>
      </c>
      <c r="W17" s="50" t="b">
        <f t="shared" si="3"/>
        <v>1</v>
      </c>
      <c r="Y17" s="299"/>
      <c r="Z17" s="299"/>
      <c r="AA17" s="299"/>
      <c r="AB17" s="299"/>
      <c r="AC17" s="299"/>
      <c r="AD17" s="299"/>
    </row>
    <row r="18" spans="1:31" ht="20.100000000000001" customHeight="1">
      <c r="A18" s="98"/>
      <c r="B18" s="216">
        <v>8</v>
      </c>
      <c r="C18" s="402"/>
      <c r="D18" s="403"/>
      <c r="E18" s="224"/>
      <c r="F18" s="232"/>
      <c r="G18" s="404"/>
      <c r="H18" s="405"/>
      <c r="I18" s="226" t="b">
        <f t="shared" si="0"/>
        <v>0</v>
      </c>
      <c r="J18" s="184"/>
      <c r="K18" s="227" t="b">
        <f t="shared" si="4"/>
        <v>0</v>
      </c>
      <c r="L18" s="228"/>
      <c r="M18" s="406"/>
      <c r="N18" s="407"/>
      <c r="O18" s="229"/>
      <c r="P18" s="230"/>
      <c r="Q18" s="290">
        <f t="shared" si="5"/>
        <v>0</v>
      </c>
      <c r="R18" s="231">
        <f t="shared" si="6"/>
        <v>0</v>
      </c>
      <c r="S18" s="223">
        <f t="shared" si="1"/>
        <v>0</v>
      </c>
      <c r="T18" s="299"/>
      <c r="U18" s="50" t="b">
        <f t="shared" si="2"/>
        <v>1</v>
      </c>
      <c r="W18" s="50" t="b">
        <f t="shared" si="3"/>
        <v>1</v>
      </c>
      <c r="Y18" s="299"/>
      <c r="Z18" s="299"/>
      <c r="AA18" s="299"/>
      <c r="AB18" s="299"/>
      <c r="AC18" s="299"/>
      <c r="AD18" s="299"/>
    </row>
    <row r="19" spans="1:31" s="3" customFormat="1" ht="20.100000000000001" customHeight="1">
      <c r="A19" s="98"/>
      <c r="B19" s="216">
        <v>9</v>
      </c>
      <c r="C19" s="402"/>
      <c r="D19" s="403"/>
      <c r="E19" s="224"/>
      <c r="F19" s="232"/>
      <c r="G19" s="404"/>
      <c r="H19" s="405"/>
      <c r="I19" s="226" t="b">
        <f t="shared" si="0"/>
        <v>0</v>
      </c>
      <c r="J19" s="184"/>
      <c r="K19" s="227" t="b">
        <f t="shared" si="4"/>
        <v>0</v>
      </c>
      <c r="L19" s="228"/>
      <c r="M19" s="406"/>
      <c r="N19" s="407"/>
      <c r="O19" s="229"/>
      <c r="P19" s="230"/>
      <c r="Q19" s="290">
        <f t="shared" si="5"/>
        <v>0</v>
      </c>
      <c r="R19" s="231">
        <f t="shared" si="6"/>
        <v>0</v>
      </c>
      <c r="S19" s="223">
        <f t="shared" si="1"/>
        <v>0</v>
      </c>
      <c r="T19" s="301"/>
      <c r="U19" s="50" t="b">
        <f t="shared" si="2"/>
        <v>1</v>
      </c>
      <c r="V19" s="180"/>
      <c r="W19" s="50" t="b">
        <f t="shared" si="3"/>
        <v>1</v>
      </c>
      <c r="X19" s="180"/>
      <c r="Y19" s="301"/>
      <c r="Z19" s="301"/>
      <c r="AA19" s="301"/>
      <c r="AB19" s="301"/>
      <c r="AC19" s="301"/>
      <c r="AD19" s="301"/>
      <c r="AE19" s="176"/>
    </row>
    <row r="20" spans="1:31" ht="20.100000000000001" customHeight="1">
      <c r="A20" s="98"/>
      <c r="B20" s="216">
        <v>10</v>
      </c>
      <c r="C20" s="402"/>
      <c r="D20" s="403"/>
      <c r="E20" s="224"/>
      <c r="F20" s="232"/>
      <c r="G20" s="404"/>
      <c r="H20" s="405"/>
      <c r="I20" s="226" t="b">
        <f t="shared" si="0"/>
        <v>0</v>
      </c>
      <c r="J20" s="184"/>
      <c r="K20" s="227" t="b">
        <f t="shared" si="4"/>
        <v>0</v>
      </c>
      <c r="L20" s="228"/>
      <c r="M20" s="406"/>
      <c r="N20" s="407"/>
      <c r="O20" s="229"/>
      <c r="P20" s="230"/>
      <c r="Q20" s="290">
        <f t="shared" si="5"/>
        <v>0</v>
      </c>
      <c r="R20" s="231">
        <f t="shared" si="6"/>
        <v>0</v>
      </c>
      <c r="S20" s="223">
        <f t="shared" si="1"/>
        <v>0</v>
      </c>
      <c r="T20" s="299"/>
      <c r="U20" s="50" t="b">
        <f t="shared" si="2"/>
        <v>1</v>
      </c>
      <c r="W20" s="50" t="b">
        <f t="shared" si="3"/>
        <v>1</v>
      </c>
      <c r="Y20" s="299"/>
      <c r="Z20" s="299"/>
      <c r="AA20" s="299"/>
      <c r="AB20" s="299"/>
      <c r="AC20" s="299"/>
      <c r="AD20" s="299"/>
    </row>
    <row r="21" spans="1:31" s="3" customFormat="1" ht="20.100000000000001" customHeight="1">
      <c r="A21" s="98"/>
      <c r="B21" s="216">
        <v>11</v>
      </c>
      <c r="C21" s="402"/>
      <c r="D21" s="403"/>
      <c r="E21" s="224"/>
      <c r="F21" s="232"/>
      <c r="G21" s="404"/>
      <c r="H21" s="405"/>
      <c r="I21" s="226" t="b">
        <f t="shared" si="0"/>
        <v>0</v>
      </c>
      <c r="J21" s="184"/>
      <c r="K21" s="227" t="b">
        <f t="shared" si="4"/>
        <v>0</v>
      </c>
      <c r="L21" s="228"/>
      <c r="M21" s="406"/>
      <c r="N21" s="407"/>
      <c r="O21" s="229"/>
      <c r="P21" s="230"/>
      <c r="Q21" s="290">
        <f t="shared" si="5"/>
        <v>0</v>
      </c>
      <c r="R21" s="231">
        <f t="shared" si="6"/>
        <v>0</v>
      </c>
      <c r="S21" s="223">
        <f t="shared" si="1"/>
        <v>0</v>
      </c>
      <c r="T21" s="301"/>
      <c r="U21" s="50" t="b">
        <f t="shared" si="2"/>
        <v>1</v>
      </c>
      <c r="V21" s="180"/>
      <c r="W21" s="50" t="b">
        <f t="shared" si="3"/>
        <v>1</v>
      </c>
      <c r="X21" s="180"/>
      <c r="Y21" s="301"/>
      <c r="Z21" s="301"/>
      <c r="AA21" s="301"/>
      <c r="AB21" s="301"/>
      <c r="AC21" s="301"/>
      <c r="AD21" s="301"/>
      <c r="AE21" s="176"/>
    </row>
    <row r="22" spans="1:31" s="3" customFormat="1" ht="18" customHeight="1" thickBot="1">
      <c r="A22" s="98"/>
      <c r="B22" s="233">
        <v>12</v>
      </c>
      <c r="C22" s="400"/>
      <c r="D22" s="401"/>
      <c r="E22" s="234"/>
      <c r="F22" s="235"/>
      <c r="G22" s="398"/>
      <c r="H22" s="399"/>
      <c r="I22" s="236" t="b">
        <f t="shared" si="0"/>
        <v>0</v>
      </c>
      <c r="J22" s="183"/>
      <c r="K22" s="237" t="b">
        <f t="shared" si="4"/>
        <v>0</v>
      </c>
      <c r="L22" s="238"/>
      <c r="M22" s="408"/>
      <c r="N22" s="409"/>
      <c r="O22" s="239"/>
      <c r="P22" s="240"/>
      <c r="Q22" s="290">
        <f t="shared" si="5"/>
        <v>0</v>
      </c>
      <c r="R22" s="231">
        <f t="shared" si="6"/>
        <v>0</v>
      </c>
      <c r="S22" s="223">
        <f>(SUM(I22+K22)+(L22*M22))*R22</f>
        <v>0</v>
      </c>
      <c r="T22" s="301"/>
      <c r="U22" s="50" t="b">
        <f t="shared" si="2"/>
        <v>1</v>
      </c>
      <c r="V22" s="180"/>
      <c r="W22" s="50" t="b">
        <f t="shared" si="3"/>
        <v>1</v>
      </c>
      <c r="X22" s="180"/>
      <c r="Y22" s="301"/>
      <c r="Z22" s="301"/>
      <c r="AA22" s="301"/>
      <c r="AB22" s="301"/>
      <c r="AC22" s="301"/>
      <c r="AD22" s="301"/>
      <c r="AE22" s="176"/>
    </row>
    <row r="23" spans="1:31" s="3" customFormat="1" ht="18" customHeight="1" thickBot="1">
      <c r="A23" s="99"/>
      <c r="B23" s="193"/>
      <c r="C23" s="193"/>
      <c r="D23" s="241" t="s">
        <v>0</v>
      </c>
      <c r="E23" s="242" t="s">
        <v>217</v>
      </c>
      <c r="F23" s="193"/>
      <c r="G23" s="192"/>
      <c r="H23" s="192"/>
      <c r="I23" s="192"/>
      <c r="J23" s="193"/>
      <c r="K23" s="193"/>
      <c r="L23" s="193"/>
      <c r="M23" s="193"/>
      <c r="N23" s="193"/>
      <c r="O23" s="194"/>
      <c r="P23" s="243" t="s">
        <v>212</v>
      </c>
      <c r="Q23" s="244">
        <f>SUM(Q11:Q22)</f>
        <v>1</v>
      </c>
      <c r="R23" s="245">
        <v>1</v>
      </c>
      <c r="S23" s="246">
        <f>SUM(S11:S22)</f>
        <v>0</v>
      </c>
      <c r="T23" s="301"/>
      <c r="U23" s="50" t="b">
        <f t="shared" si="2"/>
        <v>0</v>
      </c>
      <c r="V23" s="180"/>
      <c r="W23" s="50" t="b">
        <f t="shared" si="3"/>
        <v>1</v>
      </c>
      <c r="X23" s="180"/>
      <c r="Y23" s="301"/>
      <c r="Z23" s="301"/>
      <c r="AA23" s="301"/>
      <c r="AB23" s="301"/>
      <c r="AC23" s="301"/>
      <c r="AD23" s="301"/>
      <c r="AE23" s="176"/>
    </row>
    <row r="24" spans="1:31" ht="15" customHeight="1">
      <c r="A24" s="99"/>
      <c r="B24" s="293"/>
      <c r="C24" s="74"/>
      <c r="D24" s="375" t="s">
        <v>216</v>
      </c>
      <c r="E24" s="375"/>
      <c r="F24" s="375"/>
      <c r="G24" s="375"/>
      <c r="H24" s="86"/>
      <c r="I24" s="73"/>
      <c r="J24" s="73"/>
      <c r="K24" s="73"/>
      <c r="L24" s="73"/>
      <c r="M24" s="73"/>
      <c r="N24" s="73"/>
      <c r="O24" s="73"/>
      <c r="P24" s="73"/>
      <c r="Q24" s="74"/>
      <c r="R24" s="73"/>
      <c r="S24" s="82"/>
      <c r="T24" s="299"/>
      <c r="Y24" s="299"/>
      <c r="Z24" s="299"/>
      <c r="AA24" s="299"/>
      <c r="AB24" s="299"/>
      <c r="AC24" s="299"/>
      <c r="AD24" s="299"/>
    </row>
    <row r="25" spans="1:31" ht="15" customHeight="1">
      <c r="A25" s="99"/>
      <c r="B25" s="74" t="s">
        <v>164</v>
      </c>
      <c r="C25" s="73"/>
      <c r="D25" s="73" t="s">
        <v>177</v>
      </c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  <c r="R25" s="73"/>
      <c r="S25" s="82"/>
      <c r="T25" s="299"/>
      <c r="Y25" s="299"/>
      <c r="Z25" s="299"/>
      <c r="AA25" s="299"/>
      <c r="AB25" s="299"/>
      <c r="AC25" s="299"/>
      <c r="AD25" s="299"/>
    </row>
    <row r="26" spans="1:31" ht="15" customHeight="1">
      <c r="A26" s="99"/>
      <c r="B26" s="74" t="s">
        <v>165</v>
      </c>
      <c r="C26" s="74"/>
      <c r="D26" s="73" t="s">
        <v>176</v>
      </c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4"/>
      <c r="R26" s="73"/>
      <c r="S26" s="82"/>
      <c r="T26" s="299"/>
      <c r="Y26" s="299"/>
      <c r="Z26" s="299"/>
      <c r="AA26" s="299"/>
      <c r="AB26" s="299"/>
      <c r="AC26" s="299"/>
      <c r="AD26" s="299"/>
    </row>
    <row r="27" spans="1:31" ht="15" customHeight="1">
      <c r="A27" s="99"/>
      <c r="B27" s="74" t="s">
        <v>168</v>
      </c>
      <c r="C27" s="74"/>
      <c r="D27" s="73" t="s">
        <v>179</v>
      </c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  <c r="R27" s="73"/>
      <c r="S27" s="82"/>
      <c r="T27" s="299"/>
      <c r="Y27" s="299"/>
      <c r="Z27" s="299"/>
      <c r="AA27" s="299"/>
      <c r="AB27" s="299"/>
      <c r="AC27" s="299"/>
      <c r="AD27" s="299"/>
    </row>
    <row r="28" spans="1:31" ht="15" customHeight="1">
      <c r="A28" s="100"/>
      <c r="B28" s="74" t="s">
        <v>169</v>
      </c>
      <c r="C28" s="74"/>
      <c r="D28" s="73" t="s">
        <v>311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4"/>
      <c r="R28" s="73"/>
      <c r="S28" s="82"/>
      <c r="T28" s="299"/>
      <c r="Y28" s="299"/>
      <c r="Z28" s="299"/>
      <c r="AA28" s="299"/>
      <c r="AB28" s="299"/>
      <c r="AC28" s="299"/>
      <c r="AD28" s="299"/>
    </row>
    <row r="29" spans="1:31" ht="15" customHeight="1">
      <c r="A29" s="100"/>
      <c r="B29" s="74" t="s">
        <v>170</v>
      </c>
      <c r="C29" s="74"/>
      <c r="D29" s="73" t="s">
        <v>178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  <c r="R29" s="73"/>
      <c r="S29" s="82"/>
      <c r="T29" s="299"/>
      <c r="Y29" s="299"/>
      <c r="Z29" s="299"/>
      <c r="AA29" s="299"/>
      <c r="AB29" s="299"/>
      <c r="AC29" s="299"/>
      <c r="AD29" s="299"/>
    </row>
    <row r="30" spans="1:31" ht="15" customHeight="1">
      <c r="A30" s="100"/>
      <c r="B30" s="74" t="s">
        <v>180</v>
      </c>
      <c r="C30" s="74"/>
      <c r="D30" s="73" t="s">
        <v>181</v>
      </c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4"/>
      <c r="R30" s="73"/>
      <c r="S30" s="82"/>
      <c r="T30" s="299"/>
      <c r="Y30" s="299"/>
      <c r="Z30" s="299"/>
      <c r="AA30" s="299"/>
      <c r="AB30" s="299"/>
      <c r="AC30" s="299"/>
      <c r="AD30" s="299"/>
    </row>
    <row r="31" spans="1:31" ht="15" customHeight="1">
      <c r="A31" s="100"/>
      <c r="B31" s="74" t="s">
        <v>172</v>
      </c>
      <c r="C31" s="74"/>
      <c r="D31" s="73" t="s">
        <v>182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4"/>
      <c r="R31" s="73"/>
      <c r="S31" s="82"/>
      <c r="T31" s="299"/>
      <c r="Y31" s="299"/>
      <c r="Z31" s="299"/>
      <c r="AA31" s="299"/>
      <c r="AB31" s="299"/>
      <c r="AC31" s="299"/>
      <c r="AD31" s="299"/>
    </row>
    <row r="32" spans="1:31" ht="15" customHeight="1">
      <c r="A32" s="100"/>
      <c r="B32" s="74" t="s">
        <v>173</v>
      </c>
      <c r="C32" s="74"/>
      <c r="D32" s="375" t="s">
        <v>215</v>
      </c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82"/>
      <c r="T32" s="299"/>
      <c r="Y32" s="299"/>
      <c r="Z32" s="299"/>
      <c r="AA32" s="299"/>
      <c r="AB32" s="299"/>
      <c r="AC32" s="299"/>
      <c r="AD32" s="299"/>
    </row>
    <row r="33" spans="1:31" ht="15" customHeight="1">
      <c r="A33" s="100"/>
      <c r="B33" s="74" t="s">
        <v>174</v>
      </c>
      <c r="C33" s="74"/>
      <c r="D33" s="375" t="s">
        <v>218</v>
      </c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82"/>
      <c r="T33" s="299"/>
      <c r="Y33" s="299"/>
      <c r="Z33" s="299"/>
      <c r="AA33" s="299"/>
      <c r="AB33" s="299"/>
      <c r="AC33" s="299"/>
      <c r="AD33" s="299"/>
    </row>
    <row r="34" spans="1:31" ht="15" customHeight="1">
      <c r="A34" s="100"/>
      <c r="B34" s="74" t="s">
        <v>185</v>
      </c>
      <c r="C34" s="74"/>
      <c r="D34" s="375" t="s">
        <v>219</v>
      </c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82"/>
    </row>
    <row r="35" spans="1:31" ht="15" customHeight="1">
      <c r="A35" s="100"/>
      <c r="B35" s="74"/>
      <c r="C35" s="74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74"/>
      <c r="R35" s="86"/>
      <c r="S35" s="82"/>
    </row>
    <row r="36" spans="1:31" s="23" customFormat="1" ht="15" customHeight="1">
      <c r="A36" s="20" t="s">
        <v>0</v>
      </c>
      <c r="B36" s="43" t="s">
        <v>186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21"/>
      <c r="R36" s="10"/>
      <c r="S36" s="15"/>
      <c r="T36" s="177"/>
      <c r="U36" s="181"/>
      <c r="V36" s="181"/>
      <c r="W36" s="181"/>
      <c r="X36" s="181"/>
      <c r="Y36" s="177"/>
      <c r="Z36" s="177"/>
      <c r="AA36" s="177"/>
      <c r="AB36" s="177"/>
      <c r="AC36" s="177"/>
      <c r="AD36" s="177"/>
      <c r="AE36" s="177"/>
    </row>
    <row r="37" spans="1:31" s="23" customFormat="1" ht="15" customHeight="1">
      <c r="A37" s="44"/>
      <c r="B37" s="376" t="s">
        <v>214</v>
      </c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  <c r="S37" s="15"/>
      <c r="T37" s="177"/>
      <c r="U37" s="181"/>
      <c r="V37" s="181"/>
      <c r="W37" s="181"/>
      <c r="X37" s="181"/>
      <c r="Y37" s="177"/>
      <c r="Z37" s="177"/>
      <c r="AA37" s="177"/>
      <c r="AB37" s="177"/>
      <c r="AC37" s="177"/>
      <c r="AD37" s="177"/>
      <c r="AE37" s="177"/>
    </row>
    <row r="38" spans="1:31" s="23" customFormat="1" ht="18" customHeight="1">
      <c r="A38" s="4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2"/>
      <c r="R38" s="10"/>
      <c r="S38" s="15"/>
      <c r="T38" s="177"/>
      <c r="U38" s="181"/>
      <c r="V38" s="181"/>
      <c r="W38" s="181"/>
      <c r="X38" s="181"/>
      <c r="Y38" s="177"/>
      <c r="Z38" s="177"/>
      <c r="AA38" s="177"/>
      <c r="AB38" s="177"/>
      <c r="AC38" s="177"/>
      <c r="AD38" s="177"/>
      <c r="AE38" s="177"/>
    </row>
    <row r="39" spans="1:31" s="23" customFormat="1" ht="18" customHeight="1">
      <c r="A39" s="45"/>
      <c r="B39" s="374" t="s">
        <v>203</v>
      </c>
      <c r="C39" s="374"/>
      <c r="D39" s="374"/>
      <c r="E39" s="374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21"/>
      <c r="R39" s="46"/>
      <c r="S39" s="15"/>
      <c r="T39" s="177"/>
      <c r="U39" s="181"/>
      <c r="V39" s="181"/>
      <c r="W39" s="181"/>
      <c r="X39" s="181"/>
      <c r="Y39" s="177"/>
      <c r="Z39" s="177"/>
      <c r="AA39" s="177"/>
      <c r="AB39" s="177"/>
      <c r="AC39" s="177"/>
      <c r="AD39" s="177"/>
      <c r="AE39" s="177"/>
    </row>
    <row r="40" spans="1:31" s="23" customFormat="1" ht="18" customHeight="1">
      <c r="A40" s="22"/>
      <c r="B40" s="46" t="s">
        <v>0</v>
      </c>
      <c r="C40" s="46"/>
      <c r="D40" s="46"/>
      <c r="E40" s="46"/>
      <c r="F40" s="138" t="s">
        <v>312</v>
      </c>
      <c r="G40" s="138" t="s">
        <v>152</v>
      </c>
      <c r="H40" s="377" t="s">
        <v>188</v>
      </c>
      <c r="I40" s="377"/>
      <c r="J40" s="378" t="s">
        <v>190</v>
      </c>
      <c r="K40" s="379"/>
      <c r="L40" s="379"/>
      <c r="M40" s="379"/>
      <c r="N40" s="379"/>
      <c r="O40" s="379"/>
      <c r="P40" s="379"/>
      <c r="Q40" s="379"/>
      <c r="R40" s="380"/>
      <c r="S40" s="12"/>
      <c r="T40" s="177"/>
      <c r="U40" s="181"/>
      <c r="V40" s="181"/>
      <c r="W40" s="181"/>
      <c r="X40" s="181"/>
      <c r="Y40" s="177"/>
      <c r="Z40" s="177"/>
      <c r="AA40" s="177"/>
      <c r="AB40" s="177"/>
      <c r="AC40" s="177"/>
      <c r="AD40" s="177"/>
      <c r="AE40" s="177"/>
    </row>
    <row r="41" spans="1:31" s="23" customFormat="1" ht="18" customHeight="1">
      <c r="A41" s="9"/>
      <c r="B41" s="136" t="s">
        <v>205</v>
      </c>
      <c r="C41" s="136"/>
      <c r="D41" s="136"/>
      <c r="E41" s="136"/>
      <c r="F41" s="137">
        <v>0</v>
      </c>
      <c r="G41" s="137">
        <v>0</v>
      </c>
      <c r="H41" s="366">
        <v>0</v>
      </c>
      <c r="I41" s="366"/>
      <c r="J41" s="361" t="s">
        <v>204</v>
      </c>
      <c r="K41" s="362"/>
      <c r="L41" s="362"/>
      <c r="M41" s="362"/>
      <c r="N41" s="362"/>
      <c r="O41" s="362"/>
      <c r="P41" s="362"/>
      <c r="Q41" s="362"/>
      <c r="R41" s="363"/>
      <c r="S41" s="12"/>
      <c r="T41" s="177"/>
      <c r="U41" s="181"/>
      <c r="V41" s="181"/>
      <c r="W41" s="181"/>
      <c r="X41" s="181"/>
      <c r="Y41" s="177"/>
      <c r="Z41" s="177"/>
      <c r="AA41" s="177"/>
      <c r="AB41" s="177"/>
      <c r="AC41" s="177"/>
      <c r="AD41" s="177"/>
      <c r="AE41" s="177"/>
    </row>
    <row r="42" spans="1:31" s="23" customFormat="1" ht="18" customHeight="1">
      <c r="A42" s="9"/>
      <c r="B42" s="364" t="s">
        <v>206</v>
      </c>
      <c r="C42" s="364"/>
      <c r="D42" s="364"/>
      <c r="E42" s="364"/>
      <c r="F42" s="137">
        <v>-100</v>
      </c>
      <c r="G42" s="137">
        <v>-100</v>
      </c>
      <c r="H42" s="366">
        <v>-200</v>
      </c>
      <c r="I42" s="366"/>
      <c r="J42" s="361" t="s">
        <v>209</v>
      </c>
      <c r="K42" s="362"/>
      <c r="L42" s="362"/>
      <c r="M42" s="362"/>
      <c r="N42" s="362"/>
      <c r="O42" s="362"/>
      <c r="P42" s="362"/>
      <c r="Q42" s="362"/>
      <c r="R42" s="363"/>
      <c r="S42" s="12"/>
      <c r="T42" s="177"/>
      <c r="U42" s="181"/>
      <c r="V42" s="181"/>
      <c r="W42" s="181"/>
      <c r="X42" s="181"/>
      <c r="Y42" s="177"/>
      <c r="Z42" s="177"/>
      <c r="AA42" s="177"/>
      <c r="AB42" s="177"/>
      <c r="AC42" s="177"/>
      <c r="AD42" s="177"/>
      <c r="AE42" s="177"/>
    </row>
    <row r="43" spans="1:31" s="23" customFormat="1" ht="18" customHeight="1">
      <c r="A43" s="9"/>
      <c r="B43" s="365" t="s">
        <v>0</v>
      </c>
      <c r="C43" s="365"/>
      <c r="D43" s="365"/>
      <c r="E43" s="365"/>
      <c r="F43" s="137"/>
      <c r="G43" s="137"/>
      <c r="H43" s="366"/>
      <c r="I43" s="366"/>
      <c r="J43" s="361"/>
      <c r="K43" s="362"/>
      <c r="L43" s="362"/>
      <c r="M43" s="362"/>
      <c r="N43" s="362"/>
      <c r="O43" s="362"/>
      <c r="P43" s="362"/>
      <c r="Q43" s="362"/>
      <c r="R43" s="363"/>
      <c r="S43" s="12"/>
      <c r="T43" s="177"/>
      <c r="U43" s="181"/>
      <c r="V43" s="181"/>
      <c r="W43" s="181"/>
      <c r="X43" s="181"/>
      <c r="Y43" s="177"/>
      <c r="Z43" s="177"/>
      <c r="AA43" s="177"/>
      <c r="AB43" s="177"/>
      <c r="AC43" s="177"/>
      <c r="AD43" s="177"/>
      <c r="AE43" s="177"/>
    </row>
    <row r="44" spans="1:31" s="23" customFormat="1" ht="18" customHeight="1">
      <c r="A44" s="9"/>
      <c r="B44" s="364" t="s">
        <v>207</v>
      </c>
      <c r="C44" s="364"/>
      <c r="D44" s="364"/>
      <c r="E44" s="364"/>
      <c r="F44" s="137"/>
      <c r="G44" s="137"/>
      <c r="H44" s="366"/>
      <c r="I44" s="366"/>
      <c r="J44" s="361" t="s">
        <v>210</v>
      </c>
      <c r="K44" s="362"/>
      <c r="L44" s="362"/>
      <c r="M44" s="362"/>
      <c r="N44" s="362"/>
      <c r="O44" s="362"/>
      <c r="P44" s="362"/>
      <c r="Q44" s="362"/>
      <c r="R44" s="363"/>
      <c r="S44" s="12"/>
      <c r="T44" s="177"/>
      <c r="U44" s="181"/>
      <c r="V44" s="181"/>
      <c r="W44" s="181"/>
      <c r="X44" s="181"/>
      <c r="Y44" s="177"/>
      <c r="Z44" s="177"/>
      <c r="AA44" s="177"/>
      <c r="AB44" s="177"/>
      <c r="AC44" s="177"/>
      <c r="AD44" s="177"/>
      <c r="AE44" s="177"/>
    </row>
    <row r="45" spans="1:31" s="23" customFormat="1" ht="18" customHeight="1">
      <c r="A45" s="9"/>
      <c r="B45" s="365" t="s">
        <v>191</v>
      </c>
      <c r="C45" s="365"/>
      <c r="D45" s="365"/>
      <c r="E45" s="365"/>
      <c r="F45" s="137">
        <v>100</v>
      </c>
      <c r="G45" s="137">
        <v>100</v>
      </c>
      <c r="H45" s="366">
        <f t="shared" ref="H45:H49" si="7">SUM(F45:G45)</f>
        <v>200</v>
      </c>
      <c r="I45" s="366"/>
      <c r="J45" s="361"/>
      <c r="K45" s="362"/>
      <c r="L45" s="362"/>
      <c r="M45" s="362"/>
      <c r="N45" s="362"/>
      <c r="O45" s="362"/>
      <c r="P45" s="362"/>
      <c r="Q45" s="362"/>
      <c r="R45" s="363"/>
      <c r="S45" s="12"/>
      <c r="T45" s="177"/>
      <c r="U45" s="181"/>
      <c r="V45" s="181"/>
      <c r="W45" s="181"/>
      <c r="X45" s="181"/>
      <c r="Y45" s="177"/>
      <c r="Z45" s="177"/>
      <c r="AA45" s="177"/>
      <c r="AB45" s="177"/>
      <c r="AC45" s="177"/>
      <c r="AD45" s="177"/>
      <c r="AE45" s="177"/>
    </row>
    <row r="46" spans="1:31" s="23" customFormat="1" ht="18" customHeight="1">
      <c r="A46" s="9"/>
      <c r="B46" s="365" t="s">
        <v>192</v>
      </c>
      <c r="C46" s="365"/>
      <c r="D46" s="365"/>
      <c r="E46" s="365"/>
      <c r="F46" s="137">
        <v>100</v>
      </c>
      <c r="G46" s="137">
        <v>200</v>
      </c>
      <c r="H46" s="366">
        <f t="shared" si="7"/>
        <v>300</v>
      </c>
      <c r="I46" s="366"/>
      <c r="J46" s="361"/>
      <c r="K46" s="362"/>
      <c r="L46" s="362"/>
      <c r="M46" s="362"/>
      <c r="N46" s="362"/>
      <c r="O46" s="362"/>
      <c r="P46" s="362"/>
      <c r="Q46" s="362"/>
      <c r="R46" s="363"/>
      <c r="S46" s="12"/>
      <c r="T46" s="177"/>
      <c r="U46" s="181"/>
      <c r="V46" s="181"/>
      <c r="W46" s="181"/>
      <c r="X46" s="181"/>
      <c r="Y46" s="177"/>
      <c r="Z46" s="177"/>
      <c r="AA46" s="177"/>
      <c r="AB46" s="177"/>
      <c r="AC46" s="177"/>
      <c r="AD46" s="177"/>
      <c r="AE46" s="177"/>
    </row>
    <row r="47" spans="1:31" s="18" customFormat="1" ht="18" customHeight="1">
      <c r="A47" s="9"/>
      <c r="B47" s="365" t="s">
        <v>193</v>
      </c>
      <c r="C47" s="365"/>
      <c r="D47" s="365"/>
      <c r="E47" s="365"/>
      <c r="F47" s="137">
        <v>200</v>
      </c>
      <c r="G47" s="137">
        <v>100</v>
      </c>
      <c r="H47" s="366">
        <f t="shared" si="7"/>
        <v>300</v>
      </c>
      <c r="I47" s="366"/>
      <c r="J47" s="361"/>
      <c r="K47" s="362"/>
      <c r="L47" s="362"/>
      <c r="M47" s="362"/>
      <c r="N47" s="362"/>
      <c r="O47" s="362"/>
      <c r="P47" s="362"/>
      <c r="Q47" s="362"/>
      <c r="R47" s="363"/>
      <c r="S47" s="12"/>
      <c r="T47" s="174"/>
      <c r="U47" s="50"/>
      <c r="V47" s="50"/>
      <c r="W47" s="50"/>
      <c r="X47" s="50"/>
      <c r="Y47" s="174"/>
      <c r="Z47" s="174"/>
      <c r="AA47" s="178"/>
      <c r="AB47" s="174"/>
      <c r="AC47" s="174"/>
      <c r="AD47" s="174"/>
      <c r="AE47" s="174"/>
    </row>
    <row r="48" spans="1:31" s="18" customFormat="1" ht="18" customHeight="1">
      <c r="A48" s="9"/>
      <c r="B48" s="365" t="s">
        <v>208</v>
      </c>
      <c r="C48" s="365"/>
      <c r="D48" s="365"/>
      <c r="E48" s="365"/>
      <c r="F48" s="137">
        <v>200</v>
      </c>
      <c r="G48" s="137">
        <v>200</v>
      </c>
      <c r="H48" s="366">
        <f t="shared" si="7"/>
        <v>400</v>
      </c>
      <c r="I48" s="366"/>
      <c r="J48" s="361"/>
      <c r="K48" s="362"/>
      <c r="L48" s="362"/>
      <c r="M48" s="362"/>
      <c r="N48" s="362"/>
      <c r="O48" s="362"/>
      <c r="P48" s="362"/>
      <c r="Q48" s="362"/>
      <c r="R48" s="363"/>
      <c r="S48" s="12"/>
      <c r="T48" s="174"/>
      <c r="U48" s="50"/>
      <c r="V48" s="50"/>
      <c r="W48" s="50"/>
      <c r="X48" s="50"/>
      <c r="Y48" s="174"/>
      <c r="Z48" s="174"/>
      <c r="AA48" s="174"/>
      <c r="AB48" s="174"/>
      <c r="AC48" s="174"/>
      <c r="AD48" s="174"/>
      <c r="AE48" s="174"/>
    </row>
    <row r="49" spans="1:31" s="18" customFormat="1" ht="18" customHeight="1">
      <c r="A49" s="9"/>
      <c r="B49" s="361" t="s">
        <v>153</v>
      </c>
      <c r="C49" s="362"/>
      <c r="D49" s="362"/>
      <c r="E49" s="363"/>
      <c r="F49" s="137">
        <v>200</v>
      </c>
      <c r="G49" s="137">
        <v>200</v>
      </c>
      <c r="H49" s="366">
        <f t="shared" si="7"/>
        <v>400</v>
      </c>
      <c r="I49" s="366"/>
      <c r="J49" s="371"/>
      <c r="K49" s="372"/>
      <c r="L49" s="372"/>
      <c r="M49" s="372"/>
      <c r="N49" s="372"/>
      <c r="O49" s="372"/>
      <c r="P49" s="372"/>
      <c r="Q49" s="372"/>
      <c r="R49" s="373"/>
      <c r="S49" s="12"/>
      <c r="T49" s="174"/>
      <c r="U49" s="50"/>
      <c r="V49" s="50"/>
      <c r="W49" s="50"/>
      <c r="X49" s="50"/>
      <c r="Y49" s="174"/>
      <c r="Z49" s="174"/>
      <c r="AA49" s="174"/>
      <c r="AB49" s="174"/>
      <c r="AC49" s="174"/>
      <c r="AD49" s="174"/>
      <c r="AE49" s="174"/>
    </row>
    <row r="50" spans="1:31" s="34" customFormat="1" ht="18" customHeight="1">
      <c r="A50" s="9"/>
      <c r="B50" s="361" t="s">
        <v>240</v>
      </c>
      <c r="C50" s="362"/>
      <c r="D50" s="362"/>
      <c r="E50" s="363"/>
      <c r="F50" s="137">
        <v>300</v>
      </c>
      <c r="G50" s="137">
        <v>300</v>
      </c>
      <c r="H50" s="366">
        <f t="shared" ref="H50" si="8">SUM(F50:G50)</f>
        <v>600</v>
      </c>
      <c r="I50" s="366"/>
      <c r="J50" s="361" t="s">
        <v>0</v>
      </c>
      <c r="K50" s="362"/>
      <c r="L50" s="362"/>
      <c r="M50" s="362"/>
      <c r="N50" s="362"/>
      <c r="O50" s="362"/>
      <c r="P50" s="362"/>
      <c r="Q50" s="362"/>
      <c r="R50" s="363"/>
      <c r="S50" s="12"/>
      <c r="T50" s="179"/>
      <c r="U50" s="182"/>
      <c r="V50" s="182"/>
      <c r="W50" s="182"/>
      <c r="X50" s="182"/>
      <c r="Y50" s="179"/>
      <c r="Z50" s="179"/>
      <c r="AA50" s="179"/>
      <c r="AB50" s="179"/>
      <c r="AC50" s="179"/>
      <c r="AD50" s="179"/>
      <c r="AE50" s="179"/>
    </row>
    <row r="51" spans="1:31" s="34" customFormat="1" ht="18" customHeight="1">
      <c r="A51" s="19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5"/>
      <c r="R51" s="11"/>
      <c r="S51" s="15"/>
      <c r="T51" s="179"/>
      <c r="U51" s="182"/>
      <c r="V51" s="182"/>
      <c r="W51" s="182"/>
      <c r="X51" s="182"/>
      <c r="Y51" s="179"/>
      <c r="Z51" s="179"/>
      <c r="AA51" s="179"/>
      <c r="AB51" s="179"/>
      <c r="AC51" s="179"/>
      <c r="AD51" s="179"/>
      <c r="AE51" s="179"/>
    </row>
    <row r="52" spans="1:31" s="34" customFormat="1" ht="18" customHeight="1">
      <c r="A52" s="20"/>
      <c r="B52" s="374" t="s">
        <v>194</v>
      </c>
      <c r="C52" s="374"/>
      <c r="D52" s="374"/>
      <c r="E52" s="374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21"/>
      <c r="R52" s="43"/>
      <c r="S52" s="15"/>
      <c r="T52" s="179"/>
      <c r="U52" s="182"/>
      <c r="V52" s="182"/>
      <c r="W52" s="182"/>
      <c r="X52" s="182"/>
      <c r="Y52" s="179"/>
      <c r="Z52" s="179"/>
      <c r="AA52" s="179"/>
      <c r="AB52" s="179"/>
      <c r="AC52" s="179"/>
      <c r="AD52" s="179"/>
      <c r="AE52" s="179"/>
    </row>
    <row r="53" spans="1:31" s="34" customFormat="1" ht="18" customHeight="1">
      <c r="A53" s="20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21"/>
      <c r="R53" s="43"/>
      <c r="S53" s="15"/>
      <c r="T53" s="179"/>
      <c r="U53" s="182"/>
      <c r="V53" s="182"/>
      <c r="W53" s="182"/>
      <c r="X53" s="182"/>
      <c r="Y53" s="179"/>
      <c r="Z53" s="179"/>
      <c r="AA53" s="179"/>
      <c r="AB53" s="179"/>
      <c r="AC53" s="179"/>
      <c r="AD53" s="179"/>
      <c r="AE53" s="179"/>
    </row>
    <row r="54" spans="1:31" s="34" customFormat="1" ht="15" customHeight="1">
      <c r="A54" s="33"/>
      <c r="B54" s="47" t="s">
        <v>195</v>
      </c>
      <c r="C54" s="47"/>
      <c r="D54" s="370" t="s">
        <v>201</v>
      </c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49"/>
      <c r="T54" s="179"/>
      <c r="U54" s="182"/>
      <c r="V54" s="182"/>
      <c r="W54" s="182"/>
      <c r="X54" s="182"/>
      <c r="Y54" s="179"/>
      <c r="Z54" s="179"/>
      <c r="AA54" s="179"/>
      <c r="AB54" s="179"/>
      <c r="AC54" s="179"/>
      <c r="AD54" s="179"/>
      <c r="AE54" s="179"/>
    </row>
    <row r="55" spans="1:31" s="34" customFormat="1" ht="15" customHeight="1">
      <c r="A55" s="33"/>
      <c r="B55" s="47" t="s">
        <v>313</v>
      </c>
      <c r="C55" s="47"/>
      <c r="D55" s="370" t="s">
        <v>196</v>
      </c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49"/>
      <c r="T55" s="179"/>
      <c r="U55" s="182"/>
      <c r="V55" s="182"/>
      <c r="W55" s="182"/>
      <c r="X55" s="182"/>
      <c r="Y55" s="179"/>
      <c r="Z55" s="179"/>
      <c r="AA55" s="179"/>
      <c r="AB55" s="179"/>
      <c r="AC55" s="179"/>
      <c r="AD55" s="179"/>
      <c r="AE55" s="179"/>
    </row>
    <row r="56" spans="1:31" s="34" customFormat="1" ht="15" customHeight="1">
      <c r="A56" s="33"/>
      <c r="B56" s="47" t="s">
        <v>152</v>
      </c>
      <c r="C56" s="47"/>
      <c r="D56" s="370" t="s">
        <v>197</v>
      </c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49"/>
      <c r="T56" s="179"/>
      <c r="U56" s="182"/>
      <c r="V56" s="182"/>
      <c r="W56" s="182"/>
      <c r="X56" s="182"/>
      <c r="Y56" s="179"/>
      <c r="Z56" s="179"/>
      <c r="AA56" s="179"/>
      <c r="AB56" s="179"/>
      <c r="AC56" s="179"/>
      <c r="AD56" s="179"/>
      <c r="AE56" s="179"/>
    </row>
    <row r="57" spans="1:31" s="294" customFormat="1" ht="15" customHeight="1">
      <c r="A57" s="33"/>
      <c r="B57" s="47" t="s">
        <v>17</v>
      </c>
      <c r="C57" s="47"/>
      <c r="D57" s="370" t="s">
        <v>198</v>
      </c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0"/>
      <c r="P57" s="370"/>
      <c r="Q57" s="370"/>
      <c r="R57" s="370"/>
      <c r="S57" s="49"/>
      <c r="T57" s="179"/>
      <c r="U57" s="182"/>
      <c r="V57" s="182"/>
      <c r="W57" s="182"/>
      <c r="X57" s="182"/>
      <c r="Y57" s="179"/>
      <c r="Z57" s="179"/>
      <c r="AA57" s="179"/>
      <c r="AB57" s="179"/>
      <c r="AC57" s="179"/>
      <c r="AD57" s="179"/>
      <c r="AE57" s="179"/>
    </row>
    <row r="58" spans="1:31" s="294" customFormat="1" ht="15" customHeight="1">
      <c r="A58" s="33"/>
      <c r="B58" s="47" t="s">
        <v>19</v>
      </c>
      <c r="C58" s="47"/>
      <c r="D58" s="370" t="s">
        <v>314</v>
      </c>
      <c r="E58" s="370"/>
      <c r="F58" s="370"/>
      <c r="G58" s="370"/>
      <c r="H58" s="370"/>
      <c r="I58" s="370"/>
      <c r="J58" s="370"/>
      <c r="K58" s="370"/>
      <c r="L58" s="370"/>
      <c r="M58" s="370"/>
      <c r="N58" s="370"/>
      <c r="O58" s="370"/>
      <c r="P58" s="370"/>
      <c r="Q58" s="370"/>
      <c r="R58" s="370"/>
      <c r="S58" s="49"/>
      <c r="T58" s="179"/>
      <c r="U58" s="182"/>
      <c r="V58" s="182"/>
      <c r="W58" s="182"/>
      <c r="X58" s="182"/>
      <c r="Y58" s="179"/>
      <c r="Z58" s="179"/>
      <c r="AA58" s="179"/>
      <c r="AB58" s="179"/>
      <c r="AC58" s="179"/>
      <c r="AD58" s="179"/>
      <c r="AE58" s="179"/>
    </row>
    <row r="59" spans="1:31" s="294" customFormat="1" ht="15" customHeight="1">
      <c r="A59" s="33"/>
      <c r="B59" s="47" t="s">
        <v>189</v>
      </c>
      <c r="C59" s="48"/>
      <c r="D59" s="370" t="s">
        <v>200</v>
      </c>
      <c r="E59" s="370"/>
      <c r="F59" s="370"/>
      <c r="G59" s="370"/>
      <c r="H59" s="370"/>
      <c r="I59" s="370"/>
      <c r="J59" s="370"/>
      <c r="K59" s="370"/>
      <c r="L59" s="370"/>
      <c r="M59" s="370"/>
      <c r="N59" s="370"/>
      <c r="O59" s="370"/>
      <c r="P59" s="370"/>
      <c r="Q59" s="370"/>
      <c r="R59" s="370"/>
      <c r="S59" s="49"/>
      <c r="T59" s="179"/>
      <c r="U59" s="182"/>
      <c r="V59" s="182"/>
      <c r="W59" s="182"/>
      <c r="X59" s="182"/>
      <c r="Y59" s="179"/>
      <c r="Z59" s="179"/>
      <c r="AA59" s="179"/>
      <c r="AB59" s="179"/>
      <c r="AC59" s="179"/>
      <c r="AD59" s="179"/>
      <c r="AE59" s="179"/>
    </row>
    <row r="60" spans="1:31" s="294" customFormat="1" ht="26.25" customHeight="1">
      <c r="A60" s="35"/>
      <c r="B60" s="47" t="s">
        <v>199</v>
      </c>
      <c r="C60" s="47"/>
      <c r="D60" s="369" t="s">
        <v>315</v>
      </c>
      <c r="E60" s="369"/>
      <c r="F60" s="369"/>
      <c r="G60" s="369"/>
      <c r="H60" s="369"/>
      <c r="I60" s="369"/>
      <c r="J60" s="369"/>
      <c r="K60" s="369"/>
      <c r="L60" s="369"/>
      <c r="M60" s="369"/>
      <c r="N60" s="369"/>
      <c r="O60" s="369"/>
      <c r="P60" s="369"/>
      <c r="Q60" s="369"/>
      <c r="R60" s="369"/>
      <c r="S60" s="49"/>
      <c r="T60" s="179"/>
      <c r="U60" s="182"/>
      <c r="V60" s="182"/>
      <c r="W60" s="182"/>
      <c r="X60" s="182"/>
      <c r="Y60" s="179"/>
      <c r="Z60" s="179"/>
      <c r="AA60" s="179"/>
      <c r="AB60" s="179"/>
      <c r="AC60" s="179"/>
      <c r="AD60" s="179"/>
      <c r="AE60" s="179"/>
    </row>
    <row r="61" spans="1:3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41"/>
      <c r="M61" s="41"/>
      <c r="N61" s="41"/>
      <c r="O61" s="41"/>
      <c r="P61" s="41"/>
      <c r="Q61" s="41"/>
      <c r="R61" s="41"/>
      <c r="S61" s="41"/>
    </row>
  </sheetData>
  <sheetProtection algorithmName="SHA-512" hashValue="Z5F5b3c2toUlPiXpBAluywgHfp6oMqhCB7B8hIZf3buV48ZjeIWgs58nYwupaM2E+0RKUv+ROevxI74/7Fn0pg==" saltValue="bGFz18Wn6Y7Rsg0NMUMDUQ==" spinCount="100000" sheet="1" objects="1" scenarios="1"/>
  <protectedRanges>
    <protectedRange sqref="D6" name="kop_5"/>
    <protectedRange sqref="D5" name="kop_4"/>
    <protectedRange sqref="I6" name="kop_3"/>
    <protectedRange sqref="I5" name="kop_2"/>
    <protectedRange sqref="O5" name="kop_1"/>
    <protectedRange sqref="C11:H22 J11:J22 L11:P22" name="engines_ox"/>
  </protectedRanges>
  <mergeCells count="96">
    <mergeCell ref="M17:N17"/>
    <mergeCell ref="M12:N12"/>
    <mergeCell ref="M18:N18"/>
    <mergeCell ref="M19:N19"/>
    <mergeCell ref="C15:D15"/>
    <mergeCell ref="C16:D16"/>
    <mergeCell ref="G12:H12"/>
    <mergeCell ref="G13:H13"/>
    <mergeCell ref="G14:H14"/>
    <mergeCell ref="C12:D12"/>
    <mergeCell ref="C13:D13"/>
    <mergeCell ref="C14:D14"/>
    <mergeCell ref="C17:D17"/>
    <mergeCell ref="G17:H17"/>
    <mergeCell ref="C19:D19"/>
    <mergeCell ref="G19:H19"/>
    <mergeCell ref="M10:N10"/>
    <mergeCell ref="M9:N9"/>
    <mergeCell ref="M16:N16"/>
    <mergeCell ref="M15:N15"/>
    <mergeCell ref="M14:N14"/>
    <mergeCell ref="M13:N13"/>
    <mergeCell ref="M11:N11"/>
    <mergeCell ref="C18:D18"/>
    <mergeCell ref="G18:H18"/>
    <mergeCell ref="G11:H11"/>
    <mergeCell ref="C9:D9"/>
    <mergeCell ref="C10:D10"/>
    <mergeCell ref="C11:D11"/>
    <mergeCell ref="G15:H15"/>
    <mergeCell ref="G16:H16"/>
    <mergeCell ref="G22:H22"/>
    <mergeCell ref="C22:D22"/>
    <mergeCell ref="C21:D21"/>
    <mergeCell ref="G20:H20"/>
    <mergeCell ref="M20:N20"/>
    <mergeCell ref="M22:N22"/>
    <mergeCell ref="M21:N21"/>
    <mergeCell ref="G21:H21"/>
    <mergeCell ref="C20:D20"/>
    <mergeCell ref="O5:P5"/>
    <mergeCell ref="D5:F5"/>
    <mergeCell ref="I6:L6"/>
    <mergeCell ref="D6:F6"/>
    <mergeCell ref="L8:N8"/>
    <mergeCell ref="O8:R8"/>
    <mergeCell ref="C8:F8"/>
    <mergeCell ref="G8:K8"/>
    <mergeCell ref="I5:K5"/>
    <mergeCell ref="J41:R41"/>
    <mergeCell ref="D32:R32"/>
    <mergeCell ref="B37:R37"/>
    <mergeCell ref="D24:G24"/>
    <mergeCell ref="H40:I40"/>
    <mergeCell ref="D33:R33"/>
    <mergeCell ref="B39:E39"/>
    <mergeCell ref="J40:R40"/>
    <mergeCell ref="H41:I41"/>
    <mergeCell ref="B2:G2"/>
    <mergeCell ref="B3:F3"/>
    <mergeCell ref="D60:R60"/>
    <mergeCell ref="D59:R59"/>
    <mergeCell ref="D58:R58"/>
    <mergeCell ref="D57:R57"/>
    <mergeCell ref="D56:R56"/>
    <mergeCell ref="D55:R55"/>
    <mergeCell ref="D54:R54"/>
    <mergeCell ref="J50:R50"/>
    <mergeCell ref="J49:R49"/>
    <mergeCell ref="J48:R48"/>
    <mergeCell ref="B48:E48"/>
    <mergeCell ref="B52:E52"/>
    <mergeCell ref="H50:I50"/>
    <mergeCell ref="D34:R34"/>
    <mergeCell ref="H49:I49"/>
    <mergeCell ref="B50:E50"/>
    <mergeCell ref="B49:E49"/>
    <mergeCell ref="H48:I48"/>
    <mergeCell ref="J46:R46"/>
    <mergeCell ref="B46:E46"/>
    <mergeCell ref="B47:E47"/>
    <mergeCell ref="J47:R47"/>
    <mergeCell ref="H46:I46"/>
    <mergeCell ref="H47:I47"/>
    <mergeCell ref="J43:R43"/>
    <mergeCell ref="J44:R44"/>
    <mergeCell ref="B44:E44"/>
    <mergeCell ref="B42:E42"/>
    <mergeCell ref="B45:E45"/>
    <mergeCell ref="J42:R42"/>
    <mergeCell ref="J45:R45"/>
    <mergeCell ref="H44:I44"/>
    <mergeCell ref="H42:I42"/>
    <mergeCell ref="H43:I43"/>
    <mergeCell ref="H45:I45"/>
    <mergeCell ref="B43:E43"/>
  </mergeCells>
  <conditionalFormatting sqref="I11:I22 K11:K22 S11:S22 Q11:Q23">
    <cfRule type="cellIs" dxfId="16" priority="63" stopIfTrue="1" operator="equal">
      <formula>FALSE</formula>
    </cfRule>
  </conditionalFormatting>
  <conditionalFormatting sqref="I11:I22 K11:K22 S11:S22">
    <cfRule type="cellIs" dxfId="15" priority="47" operator="equal">
      <formula>FALSE</formula>
    </cfRule>
  </conditionalFormatting>
  <conditionalFormatting sqref="I11:I22 K11:K22">
    <cfRule type="containsText" dxfId="14" priority="62" operator="containsText" text="ONWAAR">
      <formula>NOT(ISERROR(SEARCH("ONWAAR",I11)))</formula>
    </cfRule>
  </conditionalFormatting>
  <conditionalFormatting sqref="Q11:Q22">
    <cfRule type="cellIs" dxfId="13" priority="1" stopIfTrue="1" operator="equal">
      <formula>FALSE</formula>
    </cfRule>
  </conditionalFormatting>
  <conditionalFormatting sqref="Q11:Q23">
    <cfRule type="cellIs" dxfId="12" priority="2" operator="equal">
      <formula>FALSE</formula>
    </cfRule>
  </conditionalFormatting>
  <conditionalFormatting sqref="Q11:R23">
    <cfRule type="cellIs" dxfId="11" priority="3" operator="equal">
      <formula>0</formula>
    </cfRule>
  </conditionalFormatting>
  <conditionalFormatting sqref="R12:R22">
    <cfRule type="cellIs" dxfId="10" priority="4" stopIfTrue="1" operator="equal">
      <formula>FALSE</formula>
    </cfRule>
    <cfRule type="cellIs" dxfId="9" priority="5" operator="equal">
      <formula>FALSE</formula>
    </cfRule>
  </conditionalFormatting>
  <dataValidations count="1">
    <dataValidation type="list" allowBlank="1" showInputMessage="1" showErrorMessage="1" sqref="D6:F6" xr:uid="{0E934EFA-3F83-4388-99C0-F63A055B6D23}">
      <formula1>"A. van der Ploeg, A. den Houter"</formula1>
    </dataValidation>
  </dataValidations>
  <pageMargins left="0.23622047244094491" right="0" top="0.15748031496062992" bottom="0.74803149606299213" header="0.31496062992125984" footer="0.31496062992125984"/>
  <pageSetup paperSize="9" scale="87" fitToHeight="0" orientation="landscape" r:id="rId1"/>
  <headerFooter>
    <oddFooter>&amp;C&amp;K03-048(c) 2023 Green Award Foundation | Programme of Requirements | River Cruise Vessels | version 1.0</oddFooter>
  </headerFooter>
  <rowBreaks count="2" manualBreakCount="2">
    <brk id="34" max="18" man="1"/>
    <brk id="61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2A4C5F-9605-46A8-98B6-A9726F4D736E}">
          <x14:formula1>
            <xm:f>Variables!$D$2:$D$5</xm:f>
          </x14:formula1>
          <xm:sqref>F11:F22</xm:sqref>
        </x14:dataValidation>
        <x14:dataValidation type="list" allowBlank="1" showInputMessage="1" showErrorMessage="1" xr:uid="{0136FD97-1056-4216-AE03-CFBC89D9E422}">
          <x14:formula1>
            <xm:f>Variables!$E$2:$E$6</xm:f>
          </x14:formula1>
          <xm:sqref>G11:G22 J11:J22</xm:sqref>
        </x14:dataValidation>
        <x14:dataValidation type="list" allowBlank="1" showInputMessage="1" showErrorMessage="1" xr:uid="{553E1DA4-BA1F-4B15-AF90-AE8F93876CC3}">
          <x14:formula1>
            <xm:f>Variables!$C$2:$C$12</xm:f>
          </x14:formula1>
          <xm:sqref>E11:E22</xm:sqref>
        </x14:dataValidation>
        <x14:dataValidation type="list" allowBlank="1" showInputMessage="1" showErrorMessage="1" xr:uid="{10339949-48EC-40FB-9693-D9E98A4C2E62}">
          <x14:formula1>
            <xm:f>Variables!$B$2:$B$5</xm:f>
          </x14:formula1>
          <xm:sqref>C11:D22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6C40-5F99-0D4B-9F2E-A82A13324013}">
  <sheetPr codeName="Blad3">
    <tabColor rgb="FFB0BB17"/>
  </sheetPr>
  <dimension ref="A1:N44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8" customWidth="1"/>
    <col min="2" max="2" width="9.140625" style="8" customWidth="1"/>
    <col min="3" max="3" width="1.7109375" style="17" customWidth="1"/>
    <col min="4" max="4" width="31" style="8" customWidth="1"/>
    <col min="5" max="5" width="9.140625" style="8" customWidth="1"/>
    <col min="6" max="6" width="1.7109375" style="8" customWidth="1"/>
    <col min="7" max="7" width="26.7109375" style="8" customWidth="1"/>
    <col min="8" max="8" width="6.85546875" style="8" customWidth="1"/>
    <col min="9" max="9" width="1.7109375" style="8" customWidth="1"/>
    <col min="10" max="10" width="19.7109375" style="8" customWidth="1"/>
    <col min="11" max="11" width="9.28515625" style="17" customWidth="1"/>
    <col min="12" max="12" width="9.28515625" style="8" customWidth="1"/>
    <col min="13" max="13" width="2.5703125" style="8" customWidth="1"/>
    <col min="14" max="14" width="5" style="162" customWidth="1"/>
    <col min="15" max="16384" width="10.7109375" style="8"/>
  </cols>
  <sheetData>
    <row r="1" spans="1:14" ht="20.100000000000001" customHeight="1">
      <c r="A1" s="56"/>
      <c r="B1" s="56"/>
      <c r="C1" s="65"/>
      <c r="D1" s="56"/>
      <c r="E1" s="56"/>
      <c r="F1" s="56"/>
      <c r="G1" s="56"/>
      <c r="H1" s="56"/>
      <c r="I1" s="56"/>
      <c r="J1" s="56"/>
      <c r="K1" s="65"/>
      <c r="L1" s="56"/>
    </row>
    <row r="2" spans="1:14" ht="20.100000000000001" customHeight="1">
      <c r="A2" s="56"/>
      <c r="B2" s="367" t="str">
        <f>'A. Engine performance'!B2</f>
        <v>Green Award Requirements | River Cruise Vessels</v>
      </c>
      <c r="C2" s="367"/>
      <c r="D2" s="367"/>
      <c r="E2" s="367"/>
      <c r="F2" s="367"/>
      <c r="G2" s="367"/>
      <c r="H2" s="367"/>
      <c r="I2" s="367"/>
      <c r="J2" s="367"/>
      <c r="K2" s="367"/>
      <c r="L2" s="56"/>
    </row>
    <row r="3" spans="1:14" ht="20.100000000000001" customHeight="1">
      <c r="A3" s="62"/>
      <c r="B3" s="368" t="s">
        <v>336</v>
      </c>
      <c r="C3" s="368"/>
      <c r="D3" s="368"/>
      <c r="E3" s="61"/>
      <c r="F3" s="61"/>
      <c r="G3" s="62"/>
      <c r="H3" s="62"/>
      <c r="I3" s="62"/>
      <c r="J3" s="62"/>
      <c r="K3" s="63"/>
      <c r="L3" s="62"/>
    </row>
    <row r="4" spans="1:14" ht="20.100000000000001" customHeight="1">
      <c r="A4" s="62"/>
      <c r="B4" s="73"/>
      <c r="C4" s="74"/>
      <c r="D4" s="73"/>
      <c r="E4" s="73"/>
      <c r="F4" s="73"/>
      <c r="G4" s="73"/>
      <c r="H4" s="73"/>
      <c r="I4" s="73"/>
      <c r="J4" s="73"/>
      <c r="K4" s="63"/>
      <c r="L4" s="62"/>
    </row>
    <row r="5" spans="1:14" ht="20.100000000000001" customHeight="1">
      <c r="A5" s="56"/>
      <c r="B5" s="67" t="str">
        <f>'D. General certification'!B5</f>
        <v>Vessel</v>
      </c>
      <c r="C5" s="68" t="s">
        <v>54</v>
      </c>
      <c r="D5" s="131">
        <f>'A. Engine performance'!D5</f>
        <v>0</v>
      </c>
      <c r="E5" s="69" t="str">
        <f>'D. General certification'!E5</f>
        <v xml:space="preserve"> ENI</v>
      </c>
      <c r="F5" s="69" t="s">
        <v>54</v>
      </c>
      <c r="G5" s="302">
        <f>'A. Engine performance'!I5</f>
        <v>0</v>
      </c>
      <c r="H5" s="69" t="str">
        <f>'D. General certification'!H5</f>
        <v>Date</v>
      </c>
      <c r="I5" s="70" t="s">
        <v>54</v>
      </c>
      <c r="J5" s="132" t="str">
        <f>'A. Engine performance'!O5</f>
        <v>&lt;&lt;Date&gt;&gt;</v>
      </c>
      <c r="K5" s="82"/>
      <c r="L5" s="70"/>
      <c r="M5" s="11"/>
    </row>
    <row r="6" spans="1:14" ht="20.100000000000001" customHeight="1">
      <c r="A6" s="56"/>
      <c r="B6" s="67" t="str">
        <f>'D. General certification'!B6</f>
        <v>Inspector</v>
      </c>
      <c r="C6" s="68" t="s">
        <v>54</v>
      </c>
      <c r="D6" s="139">
        <f>'A. Engine performance'!D6</f>
        <v>0</v>
      </c>
      <c r="E6" s="69" t="str">
        <f>'D. General certification'!E6</f>
        <v xml:space="preserve"> Location</v>
      </c>
      <c r="F6" s="69" t="s">
        <v>54</v>
      </c>
      <c r="G6" s="124" t="str">
        <f>'A. Engine performance'!I6</f>
        <v>&lt;&lt;Location&gt;&gt;</v>
      </c>
      <c r="H6" s="70"/>
      <c r="I6" s="70"/>
      <c r="J6" s="70"/>
      <c r="K6" s="82"/>
      <c r="L6" s="70"/>
      <c r="M6" s="11"/>
    </row>
    <row r="7" spans="1:14" ht="20.100000000000001" customHeight="1">
      <c r="A7" s="62"/>
      <c r="B7" s="73"/>
      <c r="C7" s="74"/>
      <c r="D7" s="73"/>
      <c r="E7" s="73"/>
      <c r="F7" s="73"/>
      <c r="G7" s="73"/>
      <c r="H7" s="73"/>
      <c r="I7" s="73"/>
      <c r="J7" s="73"/>
      <c r="K7" s="74"/>
      <c r="L7" s="73"/>
      <c r="M7" s="11"/>
    </row>
    <row r="8" spans="1:14" ht="18" customHeight="1">
      <c r="A8" s="62"/>
      <c r="B8" s="73"/>
      <c r="C8" s="74"/>
      <c r="D8" s="73"/>
      <c r="E8" s="73"/>
      <c r="F8" s="73"/>
      <c r="G8" s="73"/>
      <c r="H8" s="73"/>
      <c r="I8" s="73"/>
      <c r="J8" s="73"/>
      <c r="K8" s="432" t="s">
        <v>9</v>
      </c>
      <c r="L8" s="432"/>
      <c r="M8" s="11"/>
    </row>
    <row r="9" spans="1:14" ht="18" customHeight="1">
      <c r="A9" s="62"/>
      <c r="B9" s="128" t="s">
        <v>97</v>
      </c>
      <c r="C9" s="101"/>
      <c r="D9" s="429" t="s">
        <v>148</v>
      </c>
      <c r="E9" s="429"/>
      <c r="F9" s="429"/>
      <c r="G9" s="429"/>
      <c r="H9" s="429"/>
      <c r="I9" s="429"/>
      <c r="J9" s="433"/>
      <c r="K9" s="121" t="s">
        <v>8</v>
      </c>
      <c r="L9" s="121" t="s">
        <v>111</v>
      </c>
      <c r="M9" s="11"/>
    </row>
    <row r="10" spans="1:14" ht="18" customHeight="1">
      <c r="A10" s="62"/>
      <c r="B10" s="305" t="s">
        <v>1</v>
      </c>
      <c r="C10" s="74"/>
      <c r="D10" s="426" t="s">
        <v>306</v>
      </c>
      <c r="E10" s="426" t="s">
        <v>72</v>
      </c>
      <c r="F10" s="426" t="s">
        <v>72</v>
      </c>
      <c r="G10" s="426" t="s">
        <v>72</v>
      </c>
      <c r="H10" s="426" t="s">
        <v>72</v>
      </c>
      <c r="I10" s="426" t="s">
        <v>72</v>
      </c>
      <c r="J10" s="431" t="s">
        <v>72</v>
      </c>
      <c r="K10" s="134">
        <v>10</v>
      </c>
      <c r="L10" s="161"/>
      <c r="M10" s="11"/>
      <c r="N10" s="163">
        <f t="shared" ref="N10:N40" si="0">L10-K10</f>
        <v>-10</v>
      </c>
    </row>
    <row r="11" spans="1:14" ht="30" customHeight="1">
      <c r="A11" s="62"/>
      <c r="B11" s="305" t="s">
        <v>2</v>
      </c>
      <c r="C11" s="74"/>
      <c r="D11" s="427" t="s">
        <v>341</v>
      </c>
      <c r="E11" s="427" t="s">
        <v>73</v>
      </c>
      <c r="F11" s="427" t="s">
        <v>73</v>
      </c>
      <c r="G11" s="427" t="s">
        <v>73</v>
      </c>
      <c r="H11" s="427" t="s">
        <v>73</v>
      </c>
      <c r="I11" s="427" t="s">
        <v>73</v>
      </c>
      <c r="J11" s="430" t="s">
        <v>73</v>
      </c>
      <c r="K11" s="133">
        <v>5</v>
      </c>
      <c r="L11" s="161"/>
      <c r="M11" s="11"/>
      <c r="N11" s="163">
        <f t="shared" si="0"/>
        <v>-5</v>
      </c>
    </row>
    <row r="12" spans="1:14" ht="18" customHeight="1">
      <c r="A12" s="62"/>
      <c r="B12" s="305" t="s">
        <v>3</v>
      </c>
      <c r="C12" s="74"/>
      <c r="D12" s="426" t="s">
        <v>270</v>
      </c>
      <c r="E12" s="426" t="s">
        <v>74</v>
      </c>
      <c r="F12" s="426" t="s">
        <v>74</v>
      </c>
      <c r="G12" s="426" t="s">
        <v>74</v>
      </c>
      <c r="H12" s="426" t="s">
        <v>74</v>
      </c>
      <c r="I12" s="426" t="s">
        <v>74</v>
      </c>
      <c r="J12" s="431" t="s">
        <v>74</v>
      </c>
      <c r="K12" s="133">
        <v>10</v>
      </c>
      <c r="L12" s="161"/>
      <c r="M12" s="11"/>
      <c r="N12" s="163">
        <f t="shared" si="0"/>
        <v>-10</v>
      </c>
    </row>
    <row r="13" spans="1:14" ht="18" customHeight="1">
      <c r="A13" s="62"/>
      <c r="B13" s="305" t="s">
        <v>4</v>
      </c>
      <c r="C13" s="74"/>
      <c r="D13" s="426" t="s">
        <v>75</v>
      </c>
      <c r="E13" s="426" t="s">
        <v>75</v>
      </c>
      <c r="F13" s="426" t="s">
        <v>75</v>
      </c>
      <c r="G13" s="426" t="s">
        <v>75</v>
      </c>
      <c r="H13" s="426" t="s">
        <v>75</v>
      </c>
      <c r="I13" s="426" t="s">
        <v>75</v>
      </c>
      <c r="J13" s="431" t="s">
        <v>75</v>
      </c>
      <c r="K13" s="133">
        <v>10</v>
      </c>
      <c r="L13" s="161"/>
      <c r="M13" s="11"/>
      <c r="N13" s="163">
        <f t="shared" si="0"/>
        <v>-10</v>
      </c>
    </row>
    <row r="14" spans="1:14" ht="18" customHeight="1">
      <c r="A14" s="62"/>
      <c r="B14" s="305" t="s">
        <v>5</v>
      </c>
      <c r="C14" s="74"/>
      <c r="D14" s="426" t="s">
        <v>251</v>
      </c>
      <c r="E14" s="426" t="s">
        <v>76</v>
      </c>
      <c r="F14" s="426" t="s">
        <v>76</v>
      </c>
      <c r="G14" s="426" t="s">
        <v>76</v>
      </c>
      <c r="H14" s="426" t="s">
        <v>76</v>
      </c>
      <c r="I14" s="426" t="s">
        <v>76</v>
      </c>
      <c r="J14" s="431" t="s">
        <v>76</v>
      </c>
      <c r="K14" s="133">
        <v>10</v>
      </c>
      <c r="L14" s="161"/>
      <c r="M14" s="11"/>
      <c r="N14" s="163">
        <f t="shared" si="0"/>
        <v>-10</v>
      </c>
    </row>
    <row r="15" spans="1:14" ht="30" customHeight="1">
      <c r="A15" s="62"/>
      <c r="B15" s="305" t="s">
        <v>6</v>
      </c>
      <c r="C15" s="74"/>
      <c r="D15" s="427" t="s">
        <v>234</v>
      </c>
      <c r="E15" s="427" t="s">
        <v>77</v>
      </c>
      <c r="F15" s="427" t="s">
        <v>77</v>
      </c>
      <c r="G15" s="427" t="s">
        <v>77</v>
      </c>
      <c r="H15" s="427" t="s">
        <v>77</v>
      </c>
      <c r="I15" s="427" t="s">
        <v>77</v>
      </c>
      <c r="J15" s="430" t="s">
        <v>77</v>
      </c>
      <c r="K15" s="133">
        <v>20</v>
      </c>
      <c r="L15" s="161"/>
      <c r="M15" s="11"/>
      <c r="N15" s="163">
        <f t="shared" si="0"/>
        <v>-20</v>
      </c>
    </row>
    <row r="16" spans="1:14" ht="30" customHeight="1">
      <c r="A16" s="62"/>
      <c r="B16" s="305" t="s">
        <v>7</v>
      </c>
      <c r="C16" s="74"/>
      <c r="D16" s="427" t="s">
        <v>271</v>
      </c>
      <c r="E16" s="427" t="s">
        <v>78</v>
      </c>
      <c r="F16" s="427" t="s">
        <v>78</v>
      </c>
      <c r="G16" s="427" t="s">
        <v>78</v>
      </c>
      <c r="H16" s="427" t="s">
        <v>78</v>
      </c>
      <c r="I16" s="427" t="s">
        <v>78</v>
      </c>
      <c r="J16" s="430" t="s">
        <v>78</v>
      </c>
      <c r="K16" s="133">
        <v>20</v>
      </c>
      <c r="L16" s="161"/>
      <c r="M16" s="11"/>
      <c r="N16" s="163">
        <f t="shared" si="0"/>
        <v>-20</v>
      </c>
    </row>
    <row r="17" spans="1:14" ht="18" customHeight="1">
      <c r="A17" s="62"/>
      <c r="B17" s="305" t="s">
        <v>31</v>
      </c>
      <c r="C17" s="74"/>
      <c r="D17" s="426" t="s">
        <v>126</v>
      </c>
      <c r="E17" s="426" t="s">
        <v>79</v>
      </c>
      <c r="F17" s="426" t="s">
        <v>79</v>
      </c>
      <c r="G17" s="426" t="s">
        <v>79</v>
      </c>
      <c r="H17" s="426" t="s">
        <v>79</v>
      </c>
      <c r="I17" s="426" t="s">
        <v>79</v>
      </c>
      <c r="J17" s="431" t="s">
        <v>79</v>
      </c>
      <c r="K17" s="133">
        <v>5</v>
      </c>
      <c r="L17" s="161"/>
      <c r="M17" s="11"/>
      <c r="N17" s="163">
        <f t="shared" si="0"/>
        <v>-5</v>
      </c>
    </row>
    <row r="18" spans="1:14" ht="18" customHeight="1">
      <c r="A18" s="62"/>
      <c r="B18" s="305" t="s">
        <v>32</v>
      </c>
      <c r="C18" s="127"/>
      <c r="D18" s="427" t="s">
        <v>272</v>
      </c>
      <c r="E18" s="427" t="s">
        <v>92</v>
      </c>
      <c r="F18" s="427" t="s">
        <v>92</v>
      </c>
      <c r="G18" s="427" t="s">
        <v>92</v>
      </c>
      <c r="H18" s="427" t="s">
        <v>92</v>
      </c>
      <c r="I18" s="427" t="s">
        <v>92</v>
      </c>
      <c r="J18" s="430" t="s">
        <v>92</v>
      </c>
      <c r="K18" s="134">
        <v>15</v>
      </c>
      <c r="L18" s="161"/>
      <c r="M18" s="11"/>
      <c r="N18" s="163">
        <f t="shared" si="0"/>
        <v>-15</v>
      </c>
    </row>
    <row r="19" spans="1:14" ht="18" customHeight="1">
      <c r="A19" s="62"/>
      <c r="B19" s="304" t="s">
        <v>36</v>
      </c>
      <c r="C19" s="74"/>
      <c r="D19" s="427" t="s">
        <v>273</v>
      </c>
      <c r="E19" s="427" t="s">
        <v>93</v>
      </c>
      <c r="F19" s="427" t="s">
        <v>93</v>
      </c>
      <c r="G19" s="427" t="s">
        <v>93</v>
      </c>
      <c r="H19" s="427" t="s">
        <v>93</v>
      </c>
      <c r="I19" s="427" t="s">
        <v>93</v>
      </c>
      <c r="J19" s="430" t="s">
        <v>93</v>
      </c>
      <c r="K19" s="134">
        <v>30</v>
      </c>
      <c r="L19" s="161"/>
      <c r="M19" s="11"/>
      <c r="N19" s="163">
        <f t="shared" si="0"/>
        <v>-30</v>
      </c>
    </row>
    <row r="20" spans="1:14" ht="18" customHeight="1">
      <c r="A20" s="62"/>
      <c r="B20" s="73"/>
      <c r="C20" s="74"/>
      <c r="D20" s="73"/>
      <c r="E20" s="73"/>
      <c r="F20" s="73"/>
      <c r="G20" s="73"/>
      <c r="H20" s="73"/>
      <c r="I20" s="73"/>
      <c r="J20" s="73"/>
      <c r="K20" s="135">
        <f>SUM(K10:K19)-5</f>
        <v>130</v>
      </c>
      <c r="L20" s="135">
        <f>SUM(L10:L19)</f>
        <v>0</v>
      </c>
      <c r="M20" s="11"/>
      <c r="N20" s="163"/>
    </row>
    <row r="21" spans="1:14" ht="18" customHeight="1">
      <c r="A21" s="62"/>
      <c r="B21" s="73"/>
      <c r="C21" s="74"/>
      <c r="D21" s="73"/>
      <c r="E21" s="73"/>
      <c r="F21" s="73"/>
      <c r="G21" s="73"/>
      <c r="H21" s="73"/>
      <c r="I21" s="73"/>
      <c r="J21" s="73"/>
      <c r="K21" s="127"/>
      <c r="L21" s="127"/>
      <c r="M21" s="11"/>
      <c r="N21" s="163"/>
    </row>
    <row r="22" spans="1:14" ht="18" customHeight="1">
      <c r="A22" s="62"/>
      <c r="B22" s="73"/>
      <c r="C22" s="74"/>
      <c r="D22" s="73"/>
      <c r="E22" s="73"/>
      <c r="F22" s="73"/>
      <c r="G22" s="73"/>
      <c r="H22" s="73"/>
      <c r="I22" s="73"/>
      <c r="J22" s="73"/>
      <c r="K22" s="127"/>
      <c r="L22" s="127"/>
      <c r="M22" s="11"/>
      <c r="N22" s="163"/>
    </row>
    <row r="23" spans="1:14" ht="18" customHeight="1">
      <c r="A23" s="62"/>
      <c r="B23" s="73"/>
      <c r="C23" s="74"/>
      <c r="D23" s="73"/>
      <c r="E23" s="73"/>
      <c r="F23" s="73"/>
      <c r="G23" s="73"/>
      <c r="H23" s="73"/>
      <c r="I23" s="73"/>
      <c r="J23" s="73"/>
      <c r="K23" s="127"/>
      <c r="L23" s="127"/>
      <c r="M23" s="11"/>
      <c r="N23" s="163"/>
    </row>
    <row r="24" spans="1:14" ht="18" customHeight="1">
      <c r="A24" s="62"/>
      <c r="B24" s="428" t="str">
        <f>B3</f>
        <v xml:space="preserve">B. Environment Water		</v>
      </c>
      <c r="C24" s="428"/>
      <c r="D24" s="428"/>
      <c r="E24" s="73"/>
      <c r="F24" s="73"/>
      <c r="G24" s="73"/>
      <c r="H24" s="73"/>
      <c r="I24" s="73"/>
      <c r="J24" s="73"/>
      <c r="K24" s="424" t="s">
        <v>259</v>
      </c>
      <c r="L24" s="424"/>
      <c r="M24" s="11"/>
      <c r="N24" s="163"/>
    </row>
    <row r="25" spans="1:14" ht="18" customHeight="1">
      <c r="A25" s="62"/>
      <c r="B25" s="73"/>
      <c r="C25" s="74"/>
      <c r="D25" s="73"/>
      <c r="E25" s="73"/>
      <c r="F25" s="73"/>
      <c r="G25" s="73"/>
      <c r="H25" s="73"/>
      <c r="I25" s="73"/>
      <c r="J25" s="73"/>
      <c r="K25" s="127"/>
      <c r="L25" s="127"/>
      <c r="M25" s="11"/>
      <c r="N25" s="163"/>
    </row>
    <row r="26" spans="1:14" ht="18" customHeight="1">
      <c r="A26" s="103"/>
      <c r="B26" s="140" t="s">
        <v>98</v>
      </c>
      <c r="C26" s="104"/>
      <c r="D26" s="429" t="s">
        <v>223</v>
      </c>
      <c r="E26" s="429"/>
      <c r="F26" s="429"/>
      <c r="G26" s="429"/>
      <c r="H26" s="429"/>
      <c r="I26" s="429"/>
      <c r="J26" s="429"/>
      <c r="K26" s="141" t="s">
        <v>8</v>
      </c>
      <c r="L26" s="141" t="s">
        <v>111</v>
      </c>
      <c r="M26" s="11"/>
      <c r="N26" s="163"/>
    </row>
    <row r="27" spans="1:14" ht="18" customHeight="1">
      <c r="A27" s="62"/>
      <c r="B27" s="304" t="s">
        <v>1</v>
      </c>
      <c r="C27" s="127"/>
      <c r="D27" s="427" t="s">
        <v>274</v>
      </c>
      <c r="E27" s="427" t="s">
        <v>82</v>
      </c>
      <c r="F27" s="427" t="s">
        <v>82</v>
      </c>
      <c r="G27" s="427" t="s">
        <v>82</v>
      </c>
      <c r="H27" s="427" t="s">
        <v>82</v>
      </c>
      <c r="I27" s="427" t="s">
        <v>82</v>
      </c>
      <c r="J27" s="427" t="s">
        <v>82</v>
      </c>
      <c r="K27" s="133">
        <v>30</v>
      </c>
      <c r="L27" s="161"/>
      <c r="M27" s="11"/>
      <c r="N27" s="163">
        <f t="shared" si="0"/>
        <v>-30</v>
      </c>
    </row>
    <row r="28" spans="1:14" ht="30" customHeight="1">
      <c r="A28" s="62"/>
      <c r="B28" s="304" t="s">
        <v>2</v>
      </c>
      <c r="C28" s="74"/>
      <c r="D28" s="427" t="s">
        <v>316</v>
      </c>
      <c r="E28" s="427" t="s">
        <v>83</v>
      </c>
      <c r="F28" s="427" t="s">
        <v>83</v>
      </c>
      <c r="G28" s="427" t="s">
        <v>83</v>
      </c>
      <c r="H28" s="427" t="s">
        <v>83</v>
      </c>
      <c r="I28" s="427" t="s">
        <v>83</v>
      </c>
      <c r="J28" s="427" t="s">
        <v>83</v>
      </c>
      <c r="K28" s="133">
        <v>20</v>
      </c>
      <c r="L28" s="161"/>
      <c r="M28" s="10"/>
      <c r="N28" s="163">
        <f t="shared" si="0"/>
        <v>-20</v>
      </c>
    </row>
    <row r="29" spans="1:14" ht="18" customHeight="1">
      <c r="A29" s="62"/>
      <c r="B29" s="305" t="s">
        <v>3</v>
      </c>
      <c r="C29" s="74"/>
      <c r="D29" s="427" t="s">
        <v>235</v>
      </c>
      <c r="E29" s="427" t="s">
        <v>84</v>
      </c>
      <c r="F29" s="427" t="s">
        <v>84</v>
      </c>
      <c r="G29" s="427" t="s">
        <v>84</v>
      </c>
      <c r="H29" s="427" t="s">
        <v>84</v>
      </c>
      <c r="I29" s="427" t="s">
        <v>84</v>
      </c>
      <c r="J29" s="427" t="s">
        <v>84</v>
      </c>
      <c r="K29" s="133">
        <v>15</v>
      </c>
      <c r="L29" s="161"/>
      <c r="M29" s="11"/>
      <c r="N29" s="163">
        <f t="shared" si="0"/>
        <v>-15</v>
      </c>
    </row>
    <row r="30" spans="1:14" ht="18" customHeight="1">
      <c r="A30" s="62"/>
      <c r="B30" s="305" t="s">
        <v>4</v>
      </c>
      <c r="C30" s="74"/>
      <c r="D30" s="426" t="s">
        <v>275</v>
      </c>
      <c r="E30" s="426" t="s">
        <v>85</v>
      </c>
      <c r="F30" s="426" t="s">
        <v>85</v>
      </c>
      <c r="G30" s="426" t="s">
        <v>85</v>
      </c>
      <c r="H30" s="426" t="s">
        <v>85</v>
      </c>
      <c r="I30" s="426" t="s">
        <v>85</v>
      </c>
      <c r="J30" s="426" t="s">
        <v>85</v>
      </c>
      <c r="K30" s="133">
        <v>10</v>
      </c>
      <c r="L30" s="161"/>
      <c r="M30" s="11"/>
      <c r="N30" s="163">
        <f t="shared" si="0"/>
        <v>-10</v>
      </c>
    </row>
    <row r="31" spans="1:14" ht="30" customHeight="1">
      <c r="A31" s="62"/>
      <c r="B31" s="305" t="s">
        <v>5</v>
      </c>
      <c r="C31" s="74"/>
      <c r="D31" s="427" t="s">
        <v>317</v>
      </c>
      <c r="E31" s="427" t="s">
        <v>86</v>
      </c>
      <c r="F31" s="427" t="s">
        <v>86</v>
      </c>
      <c r="G31" s="427" t="s">
        <v>86</v>
      </c>
      <c r="H31" s="427" t="s">
        <v>86</v>
      </c>
      <c r="I31" s="427" t="s">
        <v>86</v>
      </c>
      <c r="J31" s="427" t="s">
        <v>86</v>
      </c>
      <c r="K31" s="133">
        <v>20</v>
      </c>
      <c r="L31" s="161"/>
      <c r="M31" s="11"/>
      <c r="N31" s="163">
        <f t="shared" si="0"/>
        <v>-20</v>
      </c>
    </row>
    <row r="32" spans="1:14" ht="28.15" customHeight="1">
      <c r="A32" s="62"/>
      <c r="B32" s="305" t="s">
        <v>6</v>
      </c>
      <c r="C32" s="74"/>
      <c r="D32" s="427" t="s">
        <v>318</v>
      </c>
      <c r="E32" s="427"/>
      <c r="F32" s="427"/>
      <c r="G32" s="427"/>
      <c r="H32" s="427"/>
      <c r="I32" s="427"/>
      <c r="J32" s="427"/>
      <c r="K32" s="133">
        <v>10</v>
      </c>
      <c r="L32" s="161"/>
      <c r="M32" s="11"/>
      <c r="N32" s="163">
        <f t="shared" si="0"/>
        <v>-10</v>
      </c>
    </row>
    <row r="33" spans="1:14" ht="18" customHeight="1">
      <c r="A33" s="62"/>
      <c r="B33" s="305" t="s">
        <v>7</v>
      </c>
      <c r="C33" s="74"/>
      <c r="D33" s="427" t="s">
        <v>276</v>
      </c>
      <c r="E33" s="427" t="s">
        <v>87</v>
      </c>
      <c r="F33" s="427" t="s">
        <v>87</v>
      </c>
      <c r="G33" s="427" t="s">
        <v>87</v>
      </c>
      <c r="H33" s="427" t="s">
        <v>87</v>
      </c>
      <c r="I33" s="427" t="s">
        <v>87</v>
      </c>
      <c r="J33" s="427" t="s">
        <v>87</v>
      </c>
      <c r="K33" s="134">
        <v>10</v>
      </c>
      <c r="L33" s="161"/>
      <c r="M33" s="11"/>
      <c r="N33" s="163">
        <f t="shared" si="0"/>
        <v>-10</v>
      </c>
    </row>
    <row r="34" spans="1:14" ht="32.25" customHeight="1">
      <c r="A34" s="62"/>
      <c r="B34" s="305" t="s">
        <v>31</v>
      </c>
      <c r="C34" s="74"/>
      <c r="D34" s="427" t="s">
        <v>340</v>
      </c>
      <c r="E34" s="427" t="s">
        <v>88</v>
      </c>
      <c r="F34" s="427" t="s">
        <v>88</v>
      </c>
      <c r="G34" s="427" t="s">
        <v>88</v>
      </c>
      <c r="H34" s="427" t="s">
        <v>88</v>
      </c>
      <c r="I34" s="427" t="s">
        <v>88</v>
      </c>
      <c r="J34" s="427" t="s">
        <v>88</v>
      </c>
      <c r="K34" s="134">
        <v>5</v>
      </c>
      <c r="L34" s="161"/>
      <c r="M34" s="11"/>
      <c r="N34" s="163">
        <f t="shared" si="0"/>
        <v>-5</v>
      </c>
    </row>
    <row r="35" spans="1:14" ht="18" customHeight="1">
      <c r="A35" s="62"/>
      <c r="B35" s="305" t="s">
        <v>32</v>
      </c>
      <c r="C35" s="74"/>
      <c r="D35" s="426" t="s">
        <v>277</v>
      </c>
      <c r="E35" s="426" t="s">
        <v>89</v>
      </c>
      <c r="F35" s="426" t="s">
        <v>89</v>
      </c>
      <c r="G35" s="426" t="s">
        <v>89</v>
      </c>
      <c r="H35" s="426" t="s">
        <v>89</v>
      </c>
      <c r="I35" s="426" t="s">
        <v>89</v>
      </c>
      <c r="J35" s="426" t="s">
        <v>89</v>
      </c>
      <c r="K35" s="134">
        <v>5</v>
      </c>
      <c r="L35" s="161"/>
      <c r="M35" s="11"/>
      <c r="N35" s="163">
        <f t="shared" si="0"/>
        <v>-5</v>
      </c>
    </row>
    <row r="36" spans="1:14" ht="18" customHeight="1">
      <c r="A36" s="62"/>
      <c r="B36" s="304" t="s">
        <v>36</v>
      </c>
      <c r="C36" s="74"/>
      <c r="D36" s="426" t="s">
        <v>127</v>
      </c>
      <c r="E36" s="426" t="s">
        <v>90</v>
      </c>
      <c r="F36" s="426" t="s">
        <v>90</v>
      </c>
      <c r="G36" s="426" t="s">
        <v>90</v>
      </c>
      <c r="H36" s="426" t="s">
        <v>90</v>
      </c>
      <c r="I36" s="426" t="s">
        <v>90</v>
      </c>
      <c r="J36" s="426" t="s">
        <v>90</v>
      </c>
      <c r="K36" s="134">
        <v>15</v>
      </c>
      <c r="L36" s="161"/>
      <c r="M36" s="11"/>
      <c r="N36" s="163">
        <f t="shared" si="0"/>
        <v>-15</v>
      </c>
    </row>
    <row r="37" spans="1:14" ht="18" customHeight="1">
      <c r="A37" s="62"/>
      <c r="B37" s="304" t="s">
        <v>69</v>
      </c>
      <c r="C37" s="74"/>
      <c r="D37" s="426" t="s">
        <v>147</v>
      </c>
      <c r="E37" s="426" t="s">
        <v>91</v>
      </c>
      <c r="F37" s="426" t="s">
        <v>91</v>
      </c>
      <c r="G37" s="426" t="s">
        <v>91</v>
      </c>
      <c r="H37" s="426" t="s">
        <v>91</v>
      </c>
      <c r="I37" s="426" t="s">
        <v>91</v>
      </c>
      <c r="J37" s="426" t="s">
        <v>91</v>
      </c>
      <c r="K37" s="134">
        <v>10</v>
      </c>
      <c r="L37" s="161"/>
      <c r="M37" s="11"/>
      <c r="N37" s="163">
        <f t="shared" si="0"/>
        <v>-10</v>
      </c>
    </row>
    <row r="38" spans="1:14" ht="18" customHeight="1">
      <c r="A38" s="62"/>
      <c r="B38" s="305" t="s">
        <v>70</v>
      </c>
      <c r="C38" s="74"/>
      <c r="D38" s="426" t="s">
        <v>278</v>
      </c>
      <c r="E38" s="426" t="s">
        <v>80</v>
      </c>
      <c r="F38" s="426" t="s">
        <v>80</v>
      </c>
      <c r="G38" s="426" t="s">
        <v>80</v>
      </c>
      <c r="H38" s="426" t="s">
        <v>80</v>
      </c>
      <c r="I38" s="426" t="s">
        <v>80</v>
      </c>
      <c r="J38" s="426" t="s">
        <v>80</v>
      </c>
      <c r="K38" s="134">
        <v>15</v>
      </c>
      <c r="L38" s="161"/>
      <c r="M38" s="11"/>
      <c r="N38" s="163">
        <f t="shared" si="0"/>
        <v>-15</v>
      </c>
    </row>
    <row r="39" spans="1:14" ht="18" customHeight="1">
      <c r="A39" s="62"/>
      <c r="B39" s="305" t="s">
        <v>71</v>
      </c>
      <c r="C39" s="74"/>
      <c r="D39" s="426" t="s">
        <v>279</v>
      </c>
      <c r="E39" s="426" t="s">
        <v>81</v>
      </c>
      <c r="F39" s="426" t="s">
        <v>81</v>
      </c>
      <c r="G39" s="426" t="s">
        <v>81</v>
      </c>
      <c r="H39" s="426" t="s">
        <v>81</v>
      </c>
      <c r="I39" s="426" t="s">
        <v>81</v>
      </c>
      <c r="J39" s="426" t="s">
        <v>81</v>
      </c>
      <c r="K39" s="134">
        <v>10</v>
      </c>
      <c r="L39" s="161"/>
      <c r="M39" s="11"/>
      <c r="N39" s="163">
        <f t="shared" si="0"/>
        <v>-10</v>
      </c>
    </row>
    <row r="40" spans="1:14" ht="18" customHeight="1">
      <c r="A40" s="62"/>
      <c r="B40" s="305" t="s">
        <v>222</v>
      </c>
      <c r="C40" s="74"/>
      <c r="D40" s="426" t="s">
        <v>280</v>
      </c>
      <c r="E40" s="426" t="s">
        <v>94</v>
      </c>
      <c r="F40" s="426" t="s">
        <v>94</v>
      </c>
      <c r="G40" s="426" t="s">
        <v>94</v>
      </c>
      <c r="H40" s="426" t="s">
        <v>94</v>
      </c>
      <c r="I40" s="426" t="s">
        <v>94</v>
      </c>
      <c r="J40" s="426" t="s">
        <v>94</v>
      </c>
      <c r="K40" s="134">
        <v>5</v>
      </c>
      <c r="L40" s="161"/>
      <c r="M40" s="11"/>
      <c r="N40" s="163">
        <f t="shared" si="0"/>
        <v>-5</v>
      </c>
    </row>
    <row r="41" spans="1:14" ht="18" customHeight="1">
      <c r="A41" s="62"/>
      <c r="B41" s="74"/>
      <c r="C41" s="74"/>
      <c r="D41" s="425"/>
      <c r="E41" s="425"/>
      <c r="F41" s="425"/>
      <c r="G41" s="425"/>
      <c r="H41" s="425"/>
      <c r="I41" s="425"/>
      <c r="J41" s="425"/>
      <c r="K41" s="135">
        <f>SUM(K27:K40)-45</f>
        <v>135</v>
      </c>
      <c r="L41" s="135">
        <f>SUM(L27:L40)</f>
        <v>0</v>
      </c>
      <c r="M41" s="11"/>
    </row>
    <row r="42" spans="1:14" ht="18" customHeight="1">
      <c r="A42" s="51"/>
      <c r="B42" s="82"/>
      <c r="C42" s="82"/>
      <c r="D42" s="70"/>
      <c r="E42" s="70"/>
      <c r="F42" s="70"/>
      <c r="G42" s="70"/>
      <c r="H42" s="70"/>
      <c r="I42" s="70"/>
      <c r="J42" s="70"/>
      <c r="K42" s="82"/>
      <c r="L42" s="70"/>
      <c r="M42" s="11"/>
    </row>
    <row r="44" spans="1:14">
      <c r="D44" s="36"/>
    </row>
  </sheetData>
  <sheetProtection algorithmName="SHA-512" hashValue="Z1Gb8AGBo3DltCRXZJIyN8857tMeEt9k09pT6xsyG0KtvnN1Yvv+u8XOaBASZnUss/fZR7jUKt73fyMY+4bI8A==" saltValue="/ixp8RL6+lAH96D9IBr3tw==" spinCount="100000" sheet="1" objects="1" scenarios="1"/>
  <protectedRanges>
    <protectedRange sqref="L10:L19 L27:L40" name="score"/>
  </protectedRanges>
  <mergeCells count="32">
    <mergeCell ref="B24:D24"/>
    <mergeCell ref="D26:J26"/>
    <mergeCell ref="D18:J18"/>
    <mergeCell ref="D19:J19"/>
    <mergeCell ref="B2:K2"/>
    <mergeCell ref="B3:D3"/>
    <mergeCell ref="D17:J17"/>
    <mergeCell ref="D14:J14"/>
    <mergeCell ref="D15:J15"/>
    <mergeCell ref="D16:J16"/>
    <mergeCell ref="K8:L8"/>
    <mergeCell ref="D9:J9"/>
    <mergeCell ref="D10:J10"/>
    <mergeCell ref="D11:J11"/>
    <mergeCell ref="D13:J13"/>
    <mergeCell ref="D12:J12"/>
    <mergeCell ref="K24:L24"/>
    <mergeCell ref="D41:J41"/>
    <mergeCell ref="D36:J36"/>
    <mergeCell ref="D38:J38"/>
    <mergeCell ref="D28:J28"/>
    <mergeCell ref="D32:J32"/>
    <mergeCell ref="D39:J39"/>
    <mergeCell ref="D33:J33"/>
    <mergeCell ref="D40:J40"/>
    <mergeCell ref="D35:J35"/>
    <mergeCell ref="D37:J37"/>
    <mergeCell ref="D34:J34"/>
    <mergeCell ref="D27:J27"/>
    <mergeCell ref="D29:J29"/>
    <mergeCell ref="D30:J30"/>
    <mergeCell ref="D31:J31"/>
  </mergeCells>
  <conditionalFormatting sqref="N10:N40">
    <cfRule type="cellIs" dxfId="8" priority="1" operator="greaterThan">
      <formula>0</formula>
    </cfRule>
  </conditionalFormatting>
  <hyperlinks>
    <hyperlink ref="B10" location="'Inspector''s notes'!C21" display="a" xr:uid="{490330F7-4DA0-4C3D-B2F5-34C975593706}"/>
    <hyperlink ref="B11" location="'Inspector''s notes'!C22" display="b" xr:uid="{21B1C78D-1B1C-4C02-BDF9-58D9E8E0DD49}"/>
    <hyperlink ref="B12" location="'Inspector''s notes'!C23" display="c" xr:uid="{D3AB5667-DF82-485F-B9A5-E8B123812B38}"/>
    <hyperlink ref="B13" location="'Inspector''s notes'!C24" display="d" xr:uid="{B630BC0F-1EE6-4A08-B007-C284C5317AF0}"/>
    <hyperlink ref="B14" location="'Inspector''s notes'!C25" display="e" xr:uid="{DF679741-CDAE-4E8E-9744-DE519D5FC99B}"/>
    <hyperlink ref="B15" location="'Inspector''s notes'!C26" display="f" xr:uid="{BB9223F2-535A-43E9-BB47-C3621753CF5C}"/>
    <hyperlink ref="B16" location="'Inspector''s notes'!C27" display="g" xr:uid="{7955FB34-50FF-4EC4-B2D3-0E91C2D6A1D4}"/>
    <hyperlink ref="B17" location="'Inspector''s notes'!C28" display="h" xr:uid="{270401A2-F1EE-4773-8069-B641D959D254}"/>
    <hyperlink ref="B18" location="'Inspector''s notes'!C29" display="i" xr:uid="{9236A802-5ECE-4AE6-8A41-2997DBB05A0C}"/>
    <hyperlink ref="B19" location="'Inspector''s notes'!C30" display="j" xr:uid="{92537CCC-6C35-4B7A-BF7D-C3F590B2896A}"/>
    <hyperlink ref="B27" location="'Inspector''s notes'!C32" display="a" xr:uid="{E16D9F18-BD97-4400-9B6E-064E5F4E9D40}"/>
    <hyperlink ref="B28" location="'Inspector''s notes'!C33" display="b" xr:uid="{60C43993-1DC9-48CF-81C5-52B1A6BC4C6F}"/>
    <hyperlink ref="B29" location="'Inspector''s notes'!C34" display="c" xr:uid="{B50F73A8-A8E0-4091-B7A8-DC5799D8B334}"/>
    <hyperlink ref="B30" location="'Inspector''s notes'!C35" display="d" xr:uid="{047DF751-F222-498E-BD0D-B6B12091F0DD}"/>
    <hyperlink ref="B31" location="'Inspector''s notes'!C36" display="e" xr:uid="{DF5367C3-61A3-4F58-AFAA-B96F23BA3B64}"/>
    <hyperlink ref="B32" location="'Inspector''s notes'!C37" display="f" xr:uid="{0B0E79E8-C4E2-456C-B35D-272528DA59E6}"/>
    <hyperlink ref="B33" location="'Inspector''s notes'!C38" display="g" xr:uid="{16CA2E86-179C-4AB1-BAB2-C9D37E7F11D4}"/>
    <hyperlink ref="B34" location="'Inspector''s notes'!C39" display="h" xr:uid="{12A63831-D357-4969-8C4E-1503952786FA}"/>
    <hyperlink ref="B35" location="'Inspector''s notes'!C40" display="i" xr:uid="{A6AFBE0B-562E-44C2-AD52-BBAA4A975FD5}"/>
    <hyperlink ref="B36" location="'Inspector''s notes'!C41" display="j" xr:uid="{4E29D3E4-37BB-4981-92EA-62D87358C92F}"/>
    <hyperlink ref="B37" location="'Inspector''s notes'!C42" display="k" xr:uid="{183CA419-8338-473D-970C-102C04717BEB}"/>
    <hyperlink ref="B38" location="'Inspector''s notes'!C43" display="l" xr:uid="{BDC7E4FA-FF2C-4471-843D-1F2833B2F607}"/>
    <hyperlink ref="B39" location="'Inspector''s notes'!C44" display="m" xr:uid="{B4A15050-6E95-4DF5-92AD-10F87183ADC1}"/>
    <hyperlink ref="B40" location="'Inspector''s notes'!C45" display="n" xr:uid="{49A61C0D-560B-4DD3-92DA-C2621E2B55DC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1" manualBreakCount="1">
    <brk id="2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047E-ADAE-4844-856B-1D3F64C93CEA}">
  <sheetPr codeName="Blad4">
    <tabColor rgb="FFB0BB17"/>
  </sheetPr>
  <dimension ref="A1:R69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8" customWidth="1"/>
    <col min="2" max="2" width="9.140625" style="8"/>
    <col min="3" max="3" width="1.7109375" style="17" customWidth="1"/>
    <col min="4" max="4" width="31" style="8" customWidth="1"/>
    <col min="5" max="5" width="9.140625" style="8"/>
    <col min="6" max="6" width="1.7109375" style="8" customWidth="1"/>
    <col min="7" max="7" width="26.5703125" style="8" customWidth="1"/>
    <col min="8" max="8" width="6.85546875" style="8" customWidth="1"/>
    <col min="9" max="9" width="1.7109375" style="8" customWidth="1"/>
    <col min="10" max="10" width="19.7109375" style="8" customWidth="1"/>
    <col min="11" max="11" width="9.28515625" style="17" customWidth="1"/>
    <col min="12" max="12" width="9.28515625" style="8" customWidth="1"/>
    <col min="13" max="13" width="3.5703125" style="8" customWidth="1"/>
    <col min="14" max="14" width="5" style="168" customWidth="1"/>
    <col min="15" max="16384" width="9.140625" style="8"/>
  </cols>
  <sheetData>
    <row r="1" spans="1:14" ht="20.100000000000001" customHeight="1">
      <c r="A1" s="56"/>
      <c r="B1" s="56"/>
      <c r="C1" s="65"/>
      <c r="D1" s="56"/>
      <c r="E1" s="56"/>
      <c r="F1" s="56"/>
      <c r="G1" s="56"/>
      <c r="H1" s="56"/>
      <c r="I1" s="56"/>
      <c r="J1" s="56"/>
      <c r="K1" s="65"/>
      <c r="L1" s="56"/>
      <c r="M1" s="56"/>
      <c r="N1" s="164"/>
    </row>
    <row r="2" spans="1:14" ht="20.100000000000001" customHeight="1">
      <c r="A2" s="56"/>
      <c r="B2" s="367" t="str">
        <f>'A. Engine performance'!B2</f>
        <v>Green Award Requirements | River Cruise Vessels</v>
      </c>
      <c r="C2" s="367"/>
      <c r="D2" s="367"/>
      <c r="E2" s="367"/>
      <c r="F2" s="367"/>
      <c r="G2" s="367"/>
      <c r="H2" s="367"/>
      <c r="I2" s="367"/>
      <c r="J2" s="367"/>
      <c r="K2" s="367"/>
      <c r="L2" s="56"/>
      <c r="M2" s="56"/>
      <c r="N2" s="164"/>
    </row>
    <row r="3" spans="1:14" ht="20.100000000000001" customHeight="1">
      <c r="A3" s="62"/>
      <c r="B3" s="368" t="s">
        <v>337</v>
      </c>
      <c r="C3" s="368"/>
      <c r="D3" s="368"/>
      <c r="E3" s="368"/>
      <c r="F3" s="61"/>
      <c r="G3" s="62"/>
      <c r="H3" s="62"/>
      <c r="I3" s="62"/>
      <c r="J3" s="62"/>
      <c r="K3" s="63"/>
      <c r="L3" s="62"/>
      <c r="M3" s="62"/>
      <c r="N3" s="164"/>
    </row>
    <row r="4" spans="1:14" ht="20.100000000000001" customHeight="1">
      <c r="A4" s="62"/>
      <c r="B4" s="60"/>
      <c r="C4" s="105"/>
      <c r="D4" s="60"/>
      <c r="E4" s="106"/>
      <c r="F4" s="61"/>
      <c r="G4" s="62"/>
      <c r="H4" s="62"/>
      <c r="I4" s="62"/>
      <c r="J4" s="62"/>
      <c r="K4" s="63"/>
      <c r="L4" s="62"/>
      <c r="M4" s="62"/>
      <c r="N4" s="164"/>
    </row>
    <row r="5" spans="1:14" ht="20.100000000000001" customHeight="1">
      <c r="A5" s="56"/>
      <c r="B5" s="67" t="str">
        <f>'D. General certification'!B5</f>
        <v>Vessel</v>
      </c>
      <c r="C5" s="68" t="s">
        <v>54</v>
      </c>
      <c r="D5" s="131">
        <f>'A. Engine performance'!D5</f>
        <v>0</v>
      </c>
      <c r="E5" s="69" t="str">
        <f>'D. General certification'!E5</f>
        <v xml:space="preserve"> ENI</v>
      </c>
      <c r="F5" s="69" t="s">
        <v>54</v>
      </c>
      <c r="G5" s="302">
        <f>'A. Engine performance'!I5</f>
        <v>0</v>
      </c>
      <c r="H5" s="69" t="str">
        <f>'D. General certification'!H5</f>
        <v>Date</v>
      </c>
      <c r="I5" s="70" t="s">
        <v>54</v>
      </c>
      <c r="J5" s="132" t="str">
        <f>'A. Engine performance'!O5</f>
        <v>&lt;&lt;Date&gt;&gt;</v>
      </c>
      <c r="K5" s="82"/>
      <c r="L5" s="70"/>
      <c r="M5" s="70"/>
      <c r="N5" s="164"/>
    </row>
    <row r="6" spans="1:14" ht="20.100000000000001" customHeight="1">
      <c r="A6" s="56"/>
      <c r="B6" s="67" t="str">
        <f>'D. General certification'!B6</f>
        <v>Inspector</v>
      </c>
      <c r="C6" s="68" t="s">
        <v>54</v>
      </c>
      <c r="D6" s="139">
        <f>'A. Engine performance'!D6</f>
        <v>0</v>
      </c>
      <c r="E6" s="69" t="str">
        <f>'D. General certification'!E6</f>
        <v xml:space="preserve"> Location</v>
      </c>
      <c r="F6" s="69" t="s">
        <v>54</v>
      </c>
      <c r="G6" s="125" t="str">
        <f>'A. Engine performance'!I6</f>
        <v>&lt;&lt;Location&gt;&gt;</v>
      </c>
      <c r="H6" s="70"/>
      <c r="I6" s="70"/>
      <c r="J6" s="70"/>
      <c r="K6" s="82"/>
      <c r="L6" s="70"/>
      <c r="M6" s="70"/>
      <c r="N6" s="164"/>
    </row>
    <row r="7" spans="1:14" ht="20.100000000000001" customHeight="1">
      <c r="A7" s="56"/>
      <c r="B7" s="70"/>
      <c r="C7" s="82"/>
      <c r="D7" s="70"/>
      <c r="E7" s="70"/>
      <c r="F7" s="70"/>
      <c r="G7" s="70"/>
      <c r="H7" s="70"/>
      <c r="I7" s="70"/>
      <c r="J7" s="70"/>
      <c r="K7" s="82"/>
      <c r="L7" s="70"/>
      <c r="M7" s="70"/>
      <c r="N7" s="164"/>
    </row>
    <row r="8" spans="1:14" ht="18" customHeight="1">
      <c r="A8" s="62"/>
      <c r="B8" s="73"/>
      <c r="C8" s="74"/>
      <c r="D8" s="73"/>
      <c r="E8" s="73"/>
      <c r="F8" s="73"/>
      <c r="G8" s="73"/>
      <c r="H8" s="73"/>
      <c r="I8" s="73"/>
      <c r="J8" s="73"/>
      <c r="K8" s="432" t="s">
        <v>9</v>
      </c>
      <c r="L8" s="432"/>
      <c r="M8" s="127"/>
      <c r="N8" s="164"/>
    </row>
    <row r="9" spans="1:14" ht="18" customHeight="1">
      <c r="A9" s="62"/>
      <c r="B9" s="142" t="s">
        <v>329</v>
      </c>
      <c r="C9" s="63"/>
      <c r="D9" s="437" t="s">
        <v>128</v>
      </c>
      <c r="E9" s="437"/>
      <c r="F9" s="437"/>
      <c r="G9" s="437"/>
      <c r="H9" s="437"/>
      <c r="I9" s="437"/>
      <c r="J9" s="443"/>
      <c r="K9" s="142" t="s">
        <v>8</v>
      </c>
      <c r="L9" s="142" t="s">
        <v>111</v>
      </c>
      <c r="M9" s="127"/>
      <c r="N9" s="164"/>
    </row>
    <row r="10" spans="1:14" ht="18" customHeight="1">
      <c r="A10" s="62"/>
      <c r="B10" s="142"/>
      <c r="C10" s="63"/>
      <c r="D10" s="439" t="s">
        <v>129</v>
      </c>
      <c r="E10" s="439"/>
      <c r="F10" s="439"/>
      <c r="G10" s="439"/>
      <c r="H10" s="439"/>
      <c r="I10" s="439"/>
      <c r="J10" s="442"/>
      <c r="K10" s="143"/>
      <c r="L10" s="142"/>
      <c r="M10" s="127"/>
      <c r="N10" s="164"/>
    </row>
    <row r="11" spans="1:14" ht="18" customHeight="1">
      <c r="A11" s="62"/>
      <c r="B11" s="306" t="s">
        <v>1</v>
      </c>
      <c r="C11" s="102"/>
      <c r="D11" s="435" t="s">
        <v>290</v>
      </c>
      <c r="E11" s="435" t="s">
        <v>23</v>
      </c>
      <c r="F11" s="435" t="s">
        <v>23</v>
      </c>
      <c r="G11" s="435" t="s">
        <v>23</v>
      </c>
      <c r="H11" s="435" t="s">
        <v>23</v>
      </c>
      <c r="I11" s="435" t="s">
        <v>23</v>
      </c>
      <c r="J11" s="440" t="s">
        <v>23</v>
      </c>
      <c r="K11" s="143">
        <v>30</v>
      </c>
      <c r="L11" s="144"/>
      <c r="M11" s="74"/>
      <c r="N11" s="164">
        <f t="shared" ref="N11:N17" si="0">L11-K11</f>
        <v>-30</v>
      </c>
    </row>
    <row r="12" spans="1:14" ht="18" customHeight="1">
      <c r="A12" s="62"/>
      <c r="B12" s="306" t="s">
        <v>2</v>
      </c>
      <c r="C12" s="63"/>
      <c r="D12" s="434" t="s">
        <v>252</v>
      </c>
      <c r="E12" s="434" t="s">
        <v>25</v>
      </c>
      <c r="F12" s="434" t="s">
        <v>25</v>
      </c>
      <c r="G12" s="434" t="s">
        <v>25</v>
      </c>
      <c r="H12" s="434" t="s">
        <v>25</v>
      </c>
      <c r="I12" s="434" t="s">
        <v>25</v>
      </c>
      <c r="J12" s="441" t="s">
        <v>25</v>
      </c>
      <c r="K12" s="143">
        <v>10</v>
      </c>
      <c r="L12" s="144"/>
      <c r="M12" s="74"/>
      <c r="N12" s="164">
        <f t="shared" si="0"/>
        <v>-10</v>
      </c>
    </row>
    <row r="13" spans="1:14" ht="18" customHeight="1">
      <c r="A13" s="62"/>
      <c r="B13" s="307" t="s">
        <v>3</v>
      </c>
      <c r="C13" s="63"/>
      <c r="D13" s="435" t="s">
        <v>130</v>
      </c>
      <c r="E13" s="435" t="s">
        <v>42</v>
      </c>
      <c r="F13" s="435" t="s">
        <v>42</v>
      </c>
      <c r="G13" s="435" t="s">
        <v>42</v>
      </c>
      <c r="H13" s="435" t="s">
        <v>42</v>
      </c>
      <c r="I13" s="435" t="s">
        <v>42</v>
      </c>
      <c r="J13" s="440" t="s">
        <v>42</v>
      </c>
      <c r="K13" s="143">
        <v>35</v>
      </c>
      <c r="L13" s="144"/>
      <c r="M13" s="74"/>
      <c r="N13" s="164">
        <f t="shared" si="0"/>
        <v>-35</v>
      </c>
    </row>
    <row r="14" spans="1:14" ht="18" customHeight="1">
      <c r="A14" s="62"/>
      <c r="B14" s="307" t="s">
        <v>4</v>
      </c>
      <c r="C14" s="63"/>
      <c r="D14" s="434" t="s">
        <v>21</v>
      </c>
      <c r="E14" s="434" t="s">
        <v>24</v>
      </c>
      <c r="F14" s="434" t="s">
        <v>24</v>
      </c>
      <c r="G14" s="434" t="s">
        <v>24</v>
      </c>
      <c r="H14" s="434" t="s">
        <v>24</v>
      </c>
      <c r="I14" s="434" t="s">
        <v>24</v>
      </c>
      <c r="J14" s="441" t="s">
        <v>24</v>
      </c>
      <c r="K14" s="143">
        <v>20</v>
      </c>
      <c r="L14" s="144"/>
      <c r="M14" s="74"/>
      <c r="N14" s="164">
        <f t="shared" si="0"/>
        <v>-20</v>
      </c>
    </row>
    <row r="15" spans="1:14" ht="18" customHeight="1">
      <c r="A15" s="62"/>
      <c r="B15" s="307" t="s">
        <v>5</v>
      </c>
      <c r="C15" s="63"/>
      <c r="D15" s="434" t="s">
        <v>131</v>
      </c>
      <c r="E15" s="434" t="s">
        <v>43</v>
      </c>
      <c r="F15" s="434" t="s">
        <v>43</v>
      </c>
      <c r="G15" s="434" t="s">
        <v>43</v>
      </c>
      <c r="H15" s="434" t="s">
        <v>43</v>
      </c>
      <c r="I15" s="434" t="s">
        <v>43</v>
      </c>
      <c r="J15" s="441" t="s">
        <v>43</v>
      </c>
      <c r="K15" s="143">
        <v>40</v>
      </c>
      <c r="L15" s="144"/>
      <c r="M15" s="74"/>
      <c r="N15" s="164">
        <f t="shared" si="0"/>
        <v>-40</v>
      </c>
    </row>
    <row r="16" spans="1:14" ht="18" customHeight="1">
      <c r="A16" s="62"/>
      <c r="B16" s="307" t="s">
        <v>6</v>
      </c>
      <c r="C16" s="63"/>
      <c r="D16" s="434" t="s">
        <v>375</v>
      </c>
      <c r="E16" s="434" t="s">
        <v>99</v>
      </c>
      <c r="F16" s="434" t="s">
        <v>99</v>
      </c>
      <c r="G16" s="434" t="s">
        <v>99</v>
      </c>
      <c r="H16" s="434" t="s">
        <v>99</v>
      </c>
      <c r="I16" s="434" t="s">
        <v>99</v>
      </c>
      <c r="J16" s="441" t="s">
        <v>99</v>
      </c>
      <c r="K16" s="143">
        <v>40</v>
      </c>
      <c r="L16" s="144"/>
      <c r="M16" s="74"/>
      <c r="N16" s="164">
        <f t="shared" si="0"/>
        <v>-40</v>
      </c>
    </row>
    <row r="17" spans="1:18" ht="18" customHeight="1">
      <c r="A17" s="62"/>
      <c r="B17" s="307" t="s">
        <v>7</v>
      </c>
      <c r="C17" s="63"/>
      <c r="D17" s="435" t="s">
        <v>236</v>
      </c>
      <c r="E17" s="435" t="s">
        <v>100</v>
      </c>
      <c r="F17" s="435" t="s">
        <v>100</v>
      </c>
      <c r="G17" s="435" t="s">
        <v>100</v>
      </c>
      <c r="H17" s="435" t="s">
        <v>100</v>
      </c>
      <c r="I17" s="435" t="s">
        <v>100</v>
      </c>
      <c r="J17" s="440" t="s">
        <v>100</v>
      </c>
      <c r="K17" s="143">
        <v>30</v>
      </c>
      <c r="L17" s="144"/>
      <c r="M17" s="74"/>
      <c r="N17" s="164">
        <f t="shared" si="0"/>
        <v>-30</v>
      </c>
    </row>
    <row r="18" spans="1:18" ht="18" customHeight="1">
      <c r="A18" s="62"/>
      <c r="B18" s="110"/>
      <c r="C18" s="63"/>
      <c r="D18" s="107"/>
      <c r="E18" s="107"/>
      <c r="F18" s="107"/>
      <c r="G18" s="107"/>
      <c r="H18" s="107"/>
      <c r="I18" s="107"/>
      <c r="J18" s="107"/>
      <c r="K18" s="147">
        <v>40</v>
      </c>
      <c r="L18" s="147">
        <f>SUM(L11:L17)</f>
        <v>0</v>
      </c>
      <c r="M18" s="109"/>
      <c r="N18" s="164"/>
    </row>
    <row r="19" spans="1:18" ht="18" customHeight="1">
      <c r="A19" s="62"/>
      <c r="B19" s="110"/>
      <c r="C19" s="63"/>
      <c r="D19" s="107"/>
      <c r="E19" s="107"/>
      <c r="F19" s="107"/>
      <c r="G19" s="107"/>
      <c r="H19" s="107"/>
      <c r="I19" s="107"/>
      <c r="J19" s="107"/>
      <c r="K19" s="110"/>
      <c r="L19" s="63"/>
      <c r="M19" s="74"/>
      <c r="N19" s="164"/>
    </row>
    <row r="20" spans="1:18" ht="18" customHeight="1">
      <c r="A20" s="62"/>
      <c r="B20" s="147" t="s">
        <v>330</v>
      </c>
      <c r="C20" s="63"/>
      <c r="D20" s="437" t="s">
        <v>95</v>
      </c>
      <c r="E20" s="437" t="s">
        <v>22</v>
      </c>
      <c r="F20" s="437" t="s">
        <v>22</v>
      </c>
      <c r="G20" s="437" t="s">
        <v>22</v>
      </c>
      <c r="H20" s="437" t="s">
        <v>22</v>
      </c>
      <c r="I20" s="437" t="s">
        <v>22</v>
      </c>
      <c r="J20" s="437" t="s">
        <v>22</v>
      </c>
      <c r="K20" s="142" t="s">
        <v>8</v>
      </c>
      <c r="L20" s="142" t="s">
        <v>111</v>
      </c>
      <c r="M20" s="127"/>
      <c r="N20" s="164"/>
    </row>
    <row r="21" spans="1:18" ht="18" customHeight="1">
      <c r="A21" s="62"/>
      <c r="B21" s="144"/>
      <c r="C21" s="63"/>
      <c r="D21" s="444" t="s">
        <v>245</v>
      </c>
      <c r="E21" s="444"/>
      <c r="F21" s="444"/>
      <c r="G21" s="444"/>
      <c r="H21" s="444"/>
      <c r="I21" s="444"/>
      <c r="J21" s="444"/>
      <c r="K21" s="142"/>
      <c r="L21" s="142" t="s">
        <v>0</v>
      </c>
      <c r="M21" s="127"/>
      <c r="N21" s="164"/>
    </row>
    <row r="22" spans="1:18" ht="18" customHeight="1">
      <c r="A22" s="62"/>
      <c r="B22" s="312" t="s">
        <v>1</v>
      </c>
      <c r="C22" s="63"/>
      <c r="D22" s="434" t="s">
        <v>237</v>
      </c>
      <c r="E22" s="434" t="s">
        <v>105</v>
      </c>
      <c r="F22" s="434" t="s">
        <v>105</v>
      </c>
      <c r="G22" s="434" t="s">
        <v>105</v>
      </c>
      <c r="H22" s="434" t="s">
        <v>105</v>
      </c>
      <c r="I22" s="434" t="s">
        <v>105</v>
      </c>
      <c r="J22" s="434" t="s">
        <v>105</v>
      </c>
      <c r="K22" s="143">
        <v>60</v>
      </c>
      <c r="L22" s="144"/>
      <c r="M22" s="74"/>
      <c r="N22" s="164">
        <f>L22-K22</f>
        <v>-60</v>
      </c>
    </row>
    <row r="23" spans="1:18" ht="18" customHeight="1">
      <c r="A23" s="62"/>
      <c r="B23" s="307" t="s">
        <v>2</v>
      </c>
      <c r="C23" s="63"/>
      <c r="D23" s="434" t="s">
        <v>238</v>
      </c>
      <c r="E23" s="434" t="s">
        <v>106</v>
      </c>
      <c r="F23" s="434" t="s">
        <v>106</v>
      </c>
      <c r="G23" s="434" t="s">
        <v>106</v>
      </c>
      <c r="H23" s="434" t="s">
        <v>106</v>
      </c>
      <c r="I23" s="434" t="s">
        <v>106</v>
      </c>
      <c r="J23" s="434" t="s">
        <v>106</v>
      </c>
      <c r="K23" s="143">
        <v>45</v>
      </c>
      <c r="L23" s="144"/>
      <c r="M23" s="74"/>
      <c r="N23" s="164">
        <f t="shared" ref="N23:N24" si="1">L23-K23</f>
        <v>-45</v>
      </c>
    </row>
    <row r="24" spans="1:18" ht="18" customHeight="1">
      <c r="A24" s="62"/>
      <c r="B24" s="307" t="s">
        <v>3</v>
      </c>
      <c r="C24" s="63"/>
      <c r="D24" s="434" t="s">
        <v>239</v>
      </c>
      <c r="E24" s="434" t="s">
        <v>96</v>
      </c>
      <c r="F24" s="434" t="s">
        <v>96</v>
      </c>
      <c r="G24" s="434" t="s">
        <v>96</v>
      </c>
      <c r="H24" s="434" t="s">
        <v>96</v>
      </c>
      <c r="I24" s="434" t="s">
        <v>96</v>
      </c>
      <c r="J24" s="434" t="s">
        <v>96</v>
      </c>
      <c r="K24" s="143">
        <v>60</v>
      </c>
      <c r="L24" s="144"/>
      <c r="M24" s="74"/>
      <c r="N24" s="164">
        <f t="shared" si="1"/>
        <v>-60</v>
      </c>
    </row>
    <row r="25" spans="1:18" ht="18" customHeight="1">
      <c r="A25" s="62"/>
      <c r="B25" s="62"/>
      <c r="C25" s="63"/>
      <c r="D25" s="107"/>
      <c r="E25" s="107"/>
      <c r="F25" s="107"/>
      <c r="G25" s="107"/>
      <c r="H25" s="107"/>
      <c r="I25" s="107"/>
      <c r="J25" s="107"/>
      <c r="K25" s="147">
        <v>60</v>
      </c>
      <c r="L25" s="147">
        <f>SUM(L22:L24)</f>
        <v>0</v>
      </c>
      <c r="M25" s="109"/>
      <c r="N25" s="164"/>
    </row>
    <row r="26" spans="1:18" ht="18" customHeight="1">
      <c r="A26" s="62"/>
      <c r="B26" s="62"/>
      <c r="C26" s="63"/>
      <c r="D26" s="107"/>
      <c r="E26" s="107"/>
      <c r="F26" s="107"/>
      <c r="G26" s="107"/>
      <c r="H26" s="107"/>
      <c r="I26" s="107"/>
      <c r="J26" s="107"/>
      <c r="K26" s="108"/>
      <c r="L26" s="108"/>
      <c r="M26" s="108"/>
      <c r="N26" s="164"/>
    </row>
    <row r="27" spans="1:18" ht="18" customHeight="1">
      <c r="A27" s="62"/>
      <c r="B27" s="62"/>
      <c r="C27" s="63"/>
      <c r="D27" s="107"/>
      <c r="E27" s="107"/>
      <c r="F27" s="107"/>
      <c r="G27" s="107"/>
      <c r="H27" s="107"/>
      <c r="I27" s="107"/>
      <c r="J27" s="107"/>
      <c r="K27" s="108"/>
      <c r="L27" s="108"/>
      <c r="M27" s="108"/>
      <c r="N27" s="164"/>
    </row>
    <row r="28" spans="1:18" ht="18" customHeight="1">
      <c r="A28" s="62"/>
      <c r="B28" s="368" t="str">
        <f>B3</f>
        <v xml:space="preserve">C. Environment Air  </v>
      </c>
      <c r="C28" s="368"/>
      <c r="D28" s="368"/>
      <c r="E28" s="368"/>
      <c r="F28" s="368"/>
      <c r="G28" s="368"/>
      <c r="H28" s="368"/>
      <c r="I28" s="368"/>
      <c r="J28" s="368"/>
      <c r="K28" s="108"/>
      <c r="L28" s="77" t="s">
        <v>257</v>
      </c>
      <c r="M28" s="77"/>
      <c r="N28" s="165"/>
      <c r="O28" s="10"/>
      <c r="P28" s="10"/>
      <c r="Q28" s="10"/>
      <c r="R28" s="10"/>
    </row>
    <row r="29" spans="1:18" ht="18" customHeight="1">
      <c r="A29" s="62"/>
      <c r="B29" s="86"/>
      <c r="C29" s="74"/>
      <c r="D29" s="86"/>
      <c r="E29" s="76"/>
      <c r="F29" s="76"/>
      <c r="G29" s="76"/>
      <c r="H29" s="76"/>
      <c r="I29" s="76"/>
      <c r="J29" s="76"/>
      <c r="K29" s="85"/>
      <c r="L29" s="63"/>
      <c r="M29" s="63"/>
      <c r="N29" s="164"/>
    </row>
    <row r="30" spans="1:18" s="32" customFormat="1" ht="18" customHeight="1">
      <c r="A30" s="103"/>
      <c r="B30" s="146" t="s">
        <v>331</v>
      </c>
      <c r="C30" s="110"/>
      <c r="D30" s="437" t="s">
        <v>243</v>
      </c>
      <c r="E30" s="437"/>
      <c r="F30" s="437"/>
      <c r="G30" s="437"/>
      <c r="H30" s="437"/>
      <c r="I30" s="437"/>
      <c r="J30" s="437"/>
      <c r="K30" s="146" t="s">
        <v>8</v>
      </c>
      <c r="L30" s="146" t="s">
        <v>111</v>
      </c>
      <c r="M30" s="170"/>
      <c r="N30" s="166"/>
    </row>
    <row r="31" spans="1:18" s="32" customFormat="1" ht="18" customHeight="1">
      <c r="A31" s="103"/>
      <c r="B31" s="146"/>
      <c r="C31" s="110"/>
      <c r="D31" s="439" t="s">
        <v>132</v>
      </c>
      <c r="E31" s="439"/>
      <c r="F31" s="439"/>
      <c r="G31" s="439"/>
      <c r="H31" s="439"/>
      <c r="I31" s="439"/>
      <c r="J31" s="439"/>
      <c r="K31" s="143"/>
      <c r="L31" s="146" t="s">
        <v>0</v>
      </c>
      <c r="M31" s="170"/>
      <c r="N31" s="166"/>
    </row>
    <row r="32" spans="1:18" ht="18" customHeight="1">
      <c r="A32" s="62"/>
      <c r="B32" s="306" t="s">
        <v>1</v>
      </c>
      <c r="C32" s="102"/>
      <c r="D32" s="435" t="s">
        <v>281</v>
      </c>
      <c r="E32" s="435" t="s">
        <v>101</v>
      </c>
      <c r="F32" s="435" t="s">
        <v>101</v>
      </c>
      <c r="G32" s="435" t="s">
        <v>101</v>
      </c>
      <c r="H32" s="435" t="s">
        <v>101</v>
      </c>
      <c r="I32" s="435" t="s">
        <v>101</v>
      </c>
      <c r="J32" s="435" t="s">
        <v>101</v>
      </c>
      <c r="K32" s="143">
        <v>15</v>
      </c>
      <c r="L32" s="144"/>
      <c r="M32" s="74"/>
      <c r="N32" s="164">
        <f>L32-K32</f>
        <v>-15</v>
      </c>
      <c r="O32" s="14"/>
    </row>
    <row r="33" spans="1:15" ht="18" customHeight="1">
      <c r="A33" s="62"/>
      <c r="B33" s="306" t="s">
        <v>2</v>
      </c>
      <c r="C33" s="63"/>
      <c r="D33" s="435" t="s">
        <v>282</v>
      </c>
      <c r="E33" s="435" t="s">
        <v>44</v>
      </c>
      <c r="F33" s="435" t="s">
        <v>44</v>
      </c>
      <c r="G33" s="435" t="s">
        <v>44</v>
      </c>
      <c r="H33" s="435" t="s">
        <v>44</v>
      </c>
      <c r="I33" s="435" t="s">
        <v>44</v>
      </c>
      <c r="J33" s="435" t="s">
        <v>44</v>
      </c>
      <c r="K33" s="143">
        <v>5</v>
      </c>
      <c r="L33" s="144"/>
      <c r="M33" s="74"/>
      <c r="N33" s="164">
        <f t="shared" ref="N33:N41" si="2">L33-K33</f>
        <v>-5</v>
      </c>
      <c r="O33" s="14"/>
    </row>
    <row r="34" spans="1:15" ht="18" customHeight="1">
      <c r="A34" s="62"/>
      <c r="B34" s="307" t="s">
        <v>3</v>
      </c>
      <c r="C34" s="63"/>
      <c r="D34" s="435" t="s">
        <v>283</v>
      </c>
      <c r="E34" s="435" t="s">
        <v>45</v>
      </c>
      <c r="F34" s="435" t="s">
        <v>45</v>
      </c>
      <c r="G34" s="435" t="s">
        <v>45</v>
      </c>
      <c r="H34" s="435" t="s">
        <v>45</v>
      </c>
      <c r="I34" s="435" t="s">
        <v>45</v>
      </c>
      <c r="J34" s="435" t="s">
        <v>45</v>
      </c>
      <c r="K34" s="143">
        <v>10</v>
      </c>
      <c r="L34" s="144"/>
      <c r="M34" s="74"/>
      <c r="N34" s="164">
        <f t="shared" si="2"/>
        <v>-10</v>
      </c>
      <c r="O34" s="14"/>
    </row>
    <row r="35" spans="1:15" ht="18" customHeight="1">
      <c r="A35" s="62"/>
      <c r="B35" s="307" t="s">
        <v>4</v>
      </c>
      <c r="C35" s="63"/>
      <c r="D35" s="434" t="s">
        <v>220</v>
      </c>
      <c r="E35" s="434" t="s">
        <v>11</v>
      </c>
      <c r="F35" s="434" t="s">
        <v>11</v>
      </c>
      <c r="G35" s="434" t="s">
        <v>11</v>
      </c>
      <c r="H35" s="434" t="s">
        <v>11</v>
      </c>
      <c r="I35" s="434" t="s">
        <v>11</v>
      </c>
      <c r="J35" s="434" t="s">
        <v>11</v>
      </c>
      <c r="K35" s="143">
        <v>10</v>
      </c>
      <c r="L35" s="144"/>
      <c r="M35" s="74"/>
      <c r="N35" s="164">
        <f t="shared" si="2"/>
        <v>-10</v>
      </c>
    </row>
    <row r="36" spans="1:15" ht="18" customHeight="1">
      <c r="A36" s="62"/>
      <c r="B36" s="307" t="s">
        <v>5</v>
      </c>
      <c r="C36" s="63"/>
      <c r="D36" s="435" t="s">
        <v>284</v>
      </c>
      <c r="E36" s="435" t="s">
        <v>46</v>
      </c>
      <c r="F36" s="435" t="s">
        <v>46</v>
      </c>
      <c r="G36" s="435" t="s">
        <v>46</v>
      </c>
      <c r="H36" s="435" t="s">
        <v>46</v>
      </c>
      <c r="I36" s="435" t="s">
        <v>46</v>
      </c>
      <c r="J36" s="435" t="s">
        <v>46</v>
      </c>
      <c r="K36" s="143">
        <v>10</v>
      </c>
      <c r="L36" s="144"/>
      <c r="M36" s="74"/>
      <c r="N36" s="164">
        <f t="shared" si="2"/>
        <v>-10</v>
      </c>
      <c r="O36" s="14"/>
    </row>
    <row r="37" spans="1:15" ht="18" customHeight="1">
      <c r="A37" s="62"/>
      <c r="B37" s="307" t="s">
        <v>6</v>
      </c>
      <c r="C37" s="63"/>
      <c r="D37" s="435" t="s">
        <v>133</v>
      </c>
      <c r="E37" s="435" t="s">
        <v>12</v>
      </c>
      <c r="F37" s="435" t="s">
        <v>12</v>
      </c>
      <c r="G37" s="435" t="s">
        <v>12</v>
      </c>
      <c r="H37" s="435" t="s">
        <v>12</v>
      </c>
      <c r="I37" s="435" t="s">
        <v>12</v>
      </c>
      <c r="J37" s="435" t="s">
        <v>12</v>
      </c>
      <c r="K37" s="143">
        <v>10</v>
      </c>
      <c r="L37" s="144"/>
      <c r="M37" s="74"/>
      <c r="N37" s="164">
        <f t="shared" si="2"/>
        <v>-10</v>
      </c>
    </row>
    <row r="38" spans="1:15" ht="18" customHeight="1">
      <c r="A38" s="62"/>
      <c r="B38" s="307" t="s">
        <v>7</v>
      </c>
      <c r="C38" s="63"/>
      <c r="D38" s="435" t="s">
        <v>285</v>
      </c>
      <c r="E38" s="435" t="s">
        <v>102</v>
      </c>
      <c r="F38" s="435" t="s">
        <v>102</v>
      </c>
      <c r="G38" s="435" t="s">
        <v>102</v>
      </c>
      <c r="H38" s="435" t="s">
        <v>102</v>
      </c>
      <c r="I38" s="435" t="s">
        <v>102</v>
      </c>
      <c r="J38" s="435" t="s">
        <v>102</v>
      </c>
      <c r="K38" s="308">
        <v>10</v>
      </c>
      <c r="L38" s="144"/>
      <c r="M38" s="74"/>
      <c r="N38" s="164">
        <f t="shared" si="2"/>
        <v>-10</v>
      </c>
      <c r="O38" s="14"/>
    </row>
    <row r="39" spans="1:15" ht="30" customHeight="1">
      <c r="A39" s="62"/>
      <c r="B39" s="306" t="s">
        <v>31</v>
      </c>
      <c r="C39" s="63"/>
      <c r="D39" s="435" t="s">
        <v>320</v>
      </c>
      <c r="E39" s="435" t="s">
        <v>47</v>
      </c>
      <c r="F39" s="435" t="s">
        <v>47</v>
      </c>
      <c r="G39" s="435" t="s">
        <v>47</v>
      </c>
      <c r="H39" s="435" t="s">
        <v>47</v>
      </c>
      <c r="I39" s="435" t="s">
        <v>47</v>
      </c>
      <c r="J39" s="435" t="s">
        <v>47</v>
      </c>
      <c r="K39" s="308">
        <v>20</v>
      </c>
      <c r="L39" s="144"/>
      <c r="M39" s="74"/>
      <c r="N39" s="164">
        <f t="shared" si="2"/>
        <v>-20</v>
      </c>
      <c r="O39" s="14"/>
    </row>
    <row r="40" spans="1:15" ht="18" customHeight="1">
      <c r="A40" s="62"/>
      <c r="B40" s="307" t="s">
        <v>32</v>
      </c>
      <c r="C40" s="63"/>
      <c r="D40" s="435" t="s">
        <v>134</v>
      </c>
      <c r="E40" s="435" t="s">
        <v>48</v>
      </c>
      <c r="F40" s="435" t="s">
        <v>48</v>
      </c>
      <c r="G40" s="435" t="s">
        <v>48</v>
      </c>
      <c r="H40" s="435" t="s">
        <v>48</v>
      </c>
      <c r="I40" s="435" t="s">
        <v>48</v>
      </c>
      <c r="J40" s="435" t="s">
        <v>48</v>
      </c>
      <c r="K40" s="308">
        <v>10</v>
      </c>
      <c r="L40" s="144"/>
      <c r="M40" s="74" t="s">
        <v>0</v>
      </c>
      <c r="N40" s="164">
        <f t="shared" si="2"/>
        <v>-10</v>
      </c>
    </row>
    <row r="41" spans="1:15" ht="18" customHeight="1">
      <c r="A41" s="62"/>
      <c r="B41" s="307" t="s">
        <v>36</v>
      </c>
      <c r="C41" s="63"/>
      <c r="D41" s="434" t="s">
        <v>286</v>
      </c>
      <c r="E41" s="434" t="s">
        <v>49</v>
      </c>
      <c r="F41" s="434" t="s">
        <v>49</v>
      </c>
      <c r="G41" s="434" t="s">
        <v>49</v>
      </c>
      <c r="H41" s="434" t="s">
        <v>49</v>
      </c>
      <c r="I41" s="434" t="s">
        <v>49</v>
      </c>
      <c r="J41" s="434" t="s">
        <v>49</v>
      </c>
      <c r="K41" s="308">
        <v>5</v>
      </c>
      <c r="L41" s="144"/>
      <c r="M41" s="74" t="s">
        <v>0</v>
      </c>
      <c r="N41" s="164">
        <f t="shared" si="2"/>
        <v>-5</v>
      </c>
      <c r="O41" s="14"/>
    </row>
    <row r="42" spans="1:15" ht="18" customHeight="1">
      <c r="A42" s="62"/>
      <c r="B42" s="110"/>
      <c r="C42" s="63"/>
      <c r="D42" s="84"/>
      <c r="E42" s="84"/>
      <c r="F42" s="84"/>
      <c r="G42" s="84"/>
      <c r="H42" s="84"/>
      <c r="I42" s="84"/>
      <c r="J42" s="84"/>
      <c r="K42" s="147">
        <f>SUM(K32:K41)-5-5</f>
        <v>95</v>
      </c>
      <c r="L42" s="147">
        <f>SUM(L32:L41)</f>
        <v>0</v>
      </c>
      <c r="M42" s="109"/>
      <c r="N42" s="164"/>
    </row>
    <row r="43" spans="1:15" ht="18" customHeight="1">
      <c r="A43" s="62"/>
      <c r="B43" s="63"/>
      <c r="C43" s="63"/>
      <c r="D43" s="84"/>
      <c r="E43" s="84"/>
      <c r="F43" s="84"/>
      <c r="G43" s="84"/>
      <c r="H43" s="84"/>
      <c r="I43" s="84"/>
      <c r="J43" s="84"/>
      <c r="K43" s="63"/>
      <c r="L43" s="63"/>
      <c r="M43" s="74"/>
      <c r="N43" s="164"/>
    </row>
    <row r="44" spans="1:15" ht="18" customHeight="1">
      <c r="A44" s="62"/>
      <c r="B44" s="147" t="s">
        <v>332</v>
      </c>
      <c r="C44" s="63"/>
      <c r="D44" s="437" t="s">
        <v>250</v>
      </c>
      <c r="E44" s="437" t="s">
        <v>10</v>
      </c>
      <c r="F44" s="437" t="s">
        <v>10</v>
      </c>
      <c r="G44" s="437" t="s">
        <v>10</v>
      </c>
      <c r="H44" s="437" t="s">
        <v>10</v>
      </c>
      <c r="I44" s="437" t="s">
        <v>10</v>
      </c>
      <c r="J44" s="437" t="s">
        <v>10</v>
      </c>
      <c r="K44" s="146" t="s">
        <v>8</v>
      </c>
      <c r="L44" s="146" t="s">
        <v>111</v>
      </c>
      <c r="M44" s="170"/>
      <c r="N44" s="164"/>
    </row>
    <row r="45" spans="1:15" ht="18" customHeight="1">
      <c r="A45" s="62"/>
      <c r="B45" s="144"/>
      <c r="C45" s="63"/>
      <c r="D45" s="439" t="s">
        <v>139</v>
      </c>
      <c r="E45" s="439"/>
      <c r="F45" s="439"/>
      <c r="G45" s="439"/>
      <c r="H45" s="439"/>
      <c r="I45" s="439"/>
      <c r="J45" s="439"/>
      <c r="K45" s="143"/>
      <c r="L45" s="146" t="s">
        <v>0</v>
      </c>
      <c r="M45" s="170"/>
      <c r="N45" s="164"/>
    </row>
    <row r="46" spans="1:15" ht="18" customHeight="1">
      <c r="A46" s="62"/>
      <c r="B46" s="309" t="s">
        <v>1</v>
      </c>
      <c r="C46" s="63"/>
      <c r="D46" s="435" t="s">
        <v>287</v>
      </c>
      <c r="E46" s="435" t="s">
        <v>101</v>
      </c>
      <c r="F46" s="435" t="s">
        <v>101</v>
      </c>
      <c r="G46" s="435" t="s">
        <v>101</v>
      </c>
      <c r="H46" s="435" t="s">
        <v>101</v>
      </c>
      <c r="I46" s="435" t="s">
        <v>101</v>
      </c>
      <c r="J46" s="435" t="s">
        <v>101</v>
      </c>
      <c r="K46" s="308">
        <v>15</v>
      </c>
      <c r="L46" s="144"/>
      <c r="M46" s="74"/>
      <c r="N46" s="167">
        <f>L46-K46</f>
        <v>-15</v>
      </c>
      <c r="O46" s="14"/>
    </row>
    <row r="47" spans="1:15" ht="18" customHeight="1">
      <c r="A47" s="62"/>
      <c r="B47" s="309" t="s">
        <v>2</v>
      </c>
      <c r="C47" s="63"/>
      <c r="D47" s="435" t="s">
        <v>140</v>
      </c>
      <c r="E47" s="435" t="s">
        <v>44</v>
      </c>
      <c r="F47" s="435" t="s">
        <v>44</v>
      </c>
      <c r="G47" s="435" t="s">
        <v>44</v>
      </c>
      <c r="H47" s="435" t="s">
        <v>44</v>
      </c>
      <c r="I47" s="435" t="s">
        <v>44</v>
      </c>
      <c r="J47" s="435" t="s">
        <v>44</v>
      </c>
      <c r="K47" s="308">
        <v>40</v>
      </c>
      <c r="L47" s="144"/>
      <c r="M47" s="74"/>
      <c r="N47" s="167">
        <f t="shared" ref="N47:N51" si="3">L47-K47</f>
        <v>-40</v>
      </c>
    </row>
    <row r="48" spans="1:15" ht="18" customHeight="1">
      <c r="A48" s="62"/>
      <c r="B48" s="309" t="s">
        <v>3</v>
      </c>
      <c r="C48" s="63"/>
      <c r="D48" s="435" t="s">
        <v>141</v>
      </c>
      <c r="E48" s="435" t="s">
        <v>45</v>
      </c>
      <c r="F48" s="435" t="s">
        <v>45</v>
      </c>
      <c r="G48" s="435" t="s">
        <v>45</v>
      </c>
      <c r="H48" s="435" t="s">
        <v>45</v>
      </c>
      <c r="I48" s="435" t="s">
        <v>45</v>
      </c>
      <c r="J48" s="435" t="s">
        <v>45</v>
      </c>
      <c r="K48" s="308">
        <v>40</v>
      </c>
      <c r="L48" s="144"/>
      <c r="M48" s="74"/>
      <c r="N48" s="167">
        <f t="shared" si="3"/>
        <v>-40</v>
      </c>
    </row>
    <row r="49" spans="1:18" ht="18" customHeight="1">
      <c r="A49" s="62"/>
      <c r="B49" s="309" t="s">
        <v>4</v>
      </c>
      <c r="C49" s="63"/>
      <c r="D49" s="434" t="s">
        <v>376</v>
      </c>
      <c r="E49" s="434" t="s">
        <v>11</v>
      </c>
      <c r="F49" s="434" t="s">
        <v>11</v>
      </c>
      <c r="G49" s="434" t="s">
        <v>11</v>
      </c>
      <c r="H49" s="434" t="s">
        <v>11</v>
      </c>
      <c r="I49" s="434" t="s">
        <v>11</v>
      </c>
      <c r="J49" s="434" t="s">
        <v>11</v>
      </c>
      <c r="K49" s="308">
        <v>10</v>
      </c>
      <c r="L49" s="144"/>
      <c r="M49" s="74"/>
      <c r="N49" s="167">
        <f t="shared" si="3"/>
        <v>-10</v>
      </c>
      <c r="O49" s="14"/>
    </row>
    <row r="50" spans="1:18" ht="18" customHeight="1">
      <c r="A50" s="62"/>
      <c r="B50" s="309" t="s">
        <v>5</v>
      </c>
      <c r="C50" s="63"/>
      <c r="D50" s="435" t="s">
        <v>288</v>
      </c>
      <c r="E50" s="435" t="s">
        <v>12</v>
      </c>
      <c r="F50" s="435" t="s">
        <v>12</v>
      </c>
      <c r="G50" s="435" t="s">
        <v>12</v>
      </c>
      <c r="H50" s="435" t="s">
        <v>12</v>
      </c>
      <c r="I50" s="435" t="s">
        <v>12</v>
      </c>
      <c r="J50" s="435" t="s">
        <v>12</v>
      </c>
      <c r="K50" s="308">
        <v>10</v>
      </c>
      <c r="L50" s="144"/>
      <c r="M50" s="74"/>
      <c r="N50" s="167">
        <f t="shared" si="3"/>
        <v>-10</v>
      </c>
      <c r="O50" s="14"/>
    </row>
    <row r="51" spans="1:18" ht="18" customHeight="1">
      <c r="A51" s="62"/>
      <c r="B51" s="309" t="s">
        <v>6</v>
      </c>
      <c r="C51" s="63"/>
      <c r="D51" s="435" t="s">
        <v>142</v>
      </c>
      <c r="E51" s="435" t="s">
        <v>102</v>
      </c>
      <c r="F51" s="435" t="s">
        <v>102</v>
      </c>
      <c r="G51" s="435" t="s">
        <v>102</v>
      </c>
      <c r="H51" s="435" t="s">
        <v>102</v>
      </c>
      <c r="I51" s="435" t="s">
        <v>102</v>
      </c>
      <c r="J51" s="435" t="s">
        <v>102</v>
      </c>
      <c r="K51" s="308">
        <v>10</v>
      </c>
      <c r="L51" s="144"/>
      <c r="M51" s="74"/>
      <c r="N51" s="167">
        <f t="shared" si="3"/>
        <v>-10</v>
      </c>
    </row>
    <row r="52" spans="1:18" ht="18" customHeight="1">
      <c r="A52" s="62"/>
      <c r="B52" s="63"/>
      <c r="C52" s="63"/>
      <c r="D52" s="84"/>
      <c r="E52" s="84"/>
      <c r="F52" s="84"/>
      <c r="G52" s="84"/>
      <c r="H52" s="84"/>
      <c r="I52" s="84"/>
      <c r="J52" s="84"/>
      <c r="K52" s="145">
        <f>SUM(K46:K51)-15</f>
        <v>110</v>
      </c>
      <c r="L52" s="147">
        <f>SUM(L46:L51)</f>
        <v>0</v>
      </c>
      <c r="M52" s="109"/>
      <c r="N52" s="164"/>
    </row>
    <row r="53" spans="1:18" ht="18" customHeight="1">
      <c r="A53" s="62"/>
      <c r="B53" s="63"/>
      <c r="C53" s="63"/>
      <c r="D53" s="84"/>
      <c r="E53" s="84"/>
      <c r="F53" s="84"/>
      <c r="G53" s="84"/>
      <c r="H53" s="84"/>
      <c r="I53" s="84"/>
      <c r="J53" s="84"/>
      <c r="K53" s="171"/>
      <c r="L53" s="108"/>
      <c r="M53" s="109"/>
      <c r="N53" s="164"/>
    </row>
    <row r="54" spans="1:18" ht="18" customHeight="1">
      <c r="A54" s="62"/>
      <c r="B54" s="436" t="str">
        <f>B3</f>
        <v xml:space="preserve">C. Environment Air  </v>
      </c>
      <c r="C54" s="436"/>
      <c r="D54" s="436"/>
      <c r="E54" s="436"/>
      <c r="F54" s="436"/>
      <c r="G54" s="436"/>
      <c r="H54" s="436"/>
      <c r="I54" s="436"/>
      <c r="J54" s="436"/>
      <c r="K54" s="108"/>
      <c r="L54" s="310" t="s">
        <v>258</v>
      </c>
      <c r="M54" s="77"/>
      <c r="N54" s="165"/>
      <c r="O54" s="10"/>
      <c r="P54" s="10"/>
      <c r="Q54" s="10"/>
      <c r="R54" s="10"/>
    </row>
    <row r="55" spans="1:18" ht="18" customHeight="1">
      <c r="A55" s="62"/>
      <c r="B55" s="63"/>
      <c r="C55" s="63"/>
      <c r="D55" s="84"/>
      <c r="E55" s="84"/>
      <c r="F55" s="84"/>
      <c r="G55" s="84"/>
      <c r="H55" s="84"/>
      <c r="I55" s="84"/>
      <c r="J55" s="84"/>
      <c r="K55" s="63"/>
      <c r="L55" s="63"/>
      <c r="M55" s="63"/>
      <c r="N55" s="164"/>
    </row>
    <row r="56" spans="1:18" ht="18" customHeight="1">
      <c r="A56" s="62"/>
      <c r="B56" s="142" t="s">
        <v>333</v>
      </c>
      <c r="C56" s="63"/>
      <c r="D56" s="437" t="s">
        <v>13</v>
      </c>
      <c r="E56" s="437" t="s">
        <v>13</v>
      </c>
      <c r="F56" s="437" t="s">
        <v>13</v>
      </c>
      <c r="G56" s="437" t="s">
        <v>13</v>
      </c>
      <c r="H56" s="437" t="s">
        <v>13</v>
      </c>
      <c r="I56" s="437" t="s">
        <v>13</v>
      </c>
      <c r="J56" s="437" t="s">
        <v>13</v>
      </c>
      <c r="K56" s="142" t="s">
        <v>8</v>
      </c>
      <c r="L56" s="142" t="s">
        <v>111</v>
      </c>
      <c r="M56" s="102"/>
      <c r="N56" s="164"/>
    </row>
    <row r="57" spans="1:18" ht="18" customHeight="1">
      <c r="A57" s="62"/>
      <c r="B57" s="142"/>
      <c r="C57" s="63"/>
      <c r="D57" s="439" t="s">
        <v>135</v>
      </c>
      <c r="E57" s="435"/>
      <c r="F57" s="435"/>
      <c r="G57" s="435"/>
      <c r="H57" s="435"/>
      <c r="I57" s="435"/>
      <c r="J57" s="435"/>
      <c r="K57" s="143"/>
      <c r="L57" s="142"/>
      <c r="M57" s="102"/>
      <c r="N57" s="164"/>
    </row>
    <row r="58" spans="1:18" ht="18" customHeight="1">
      <c r="A58" s="62"/>
      <c r="B58" s="306" t="s">
        <v>1</v>
      </c>
      <c r="C58" s="102"/>
      <c r="D58" s="435" t="s">
        <v>319</v>
      </c>
      <c r="E58" s="435" t="s">
        <v>26</v>
      </c>
      <c r="F58" s="435" t="s">
        <v>26</v>
      </c>
      <c r="G58" s="435" t="s">
        <v>26</v>
      </c>
      <c r="H58" s="435" t="s">
        <v>26</v>
      </c>
      <c r="I58" s="435" t="s">
        <v>26</v>
      </c>
      <c r="J58" s="435" t="s">
        <v>26</v>
      </c>
      <c r="K58" s="311">
        <v>10</v>
      </c>
      <c r="L58" s="144"/>
      <c r="M58" s="63"/>
      <c r="N58" s="167">
        <f>L58-K58</f>
        <v>-10</v>
      </c>
    </row>
    <row r="59" spans="1:18" ht="18" customHeight="1">
      <c r="A59" s="62"/>
      <c r="B59" s="306" t="s">
        <v>2</v>
      </c>
      <c r="C59" s="63"/>
      <c r="D59" s="434" t="s">
        <v>136</v>
      </c>
      <c r="E59" s="434" t="s">
        <v>14</v>
      </c>
      <c r="F59" s="434" t="s">
        <v>14</v>
      </c>
      <c r="G59" s="434" t="s">
        <v>14</v>
      </c>
      <c r="H59" s="434" t="s">
        <v>14</v>
      </c>
      <c r="I59" s="434" t="s">
        <v>14</v>
      </c>
      <c r="J59" s="434" t="s">
        <v>14</v>
      </c>
      <c r="K59" s="308">
        <v>5</v>
      </c>
      <c r="L59" s="144"/>
      <c r="M59" s="63"/>
      <c r="N59" s="167">
        <f>L59-K59</f>
        <v>-5</v>
      </c>
    </row>
    <row r="60" spans="1:18" ht="20.100000000000001" customHeight="1">
      <c r="A60" s="62"/>
      <c r="B60" s="307" t="s">
        <v>3</v>
      </c>
      <c r="C60" s="63"/>
      <c r="D60" s="435" t="s">
        <v>137</v>
      </c>
      <c r="E60" s="435" t="s">
        <v>15</v>
      </c>
      <c r="F60" s="435" t="s">
        <v>15</v>
      </c>
      <c r="G60" s="435" t="s">
        <v>15</v>
      </c>
      <c r="H60" s="435" t="s">
        <v>15</v>
      </c>
      <c r="I60" s="435" t="s">
        <v>15</v>
      </c>
      <c r="J60" s="435" t="s">
        <v>15</v>
      </c>
      <c r="K60" s="308">
        <v>10</v>
      </c>
      <c r="L60" s="144"/>
      <c r="M60" s="63"/>
      <c r="N60" s="167">
        <f>L60-K60</f>
        <v>-10</v>
      </c>
    </row>
    <row r="61" spans="1:18" ht="18" customHeight="1">
      <c r="A61" s="62"/>
      <c r="B61" s="307" t="s">
        <v>4</v>
      </c>
      <c r="C61" s="63"/>
      <c r="D61" s="434" t="s">
        <v>289</v>
      </c>
      <c r="E61" s="434" t="s">
        <v>103</v>
      </c>
      <c r="F61" s="434" t="s">
        <v>103</v>
      </c>
      <c r="G61" s="434" t="s">
        <v>103</v>
      </c>
      <c r="H61" s="434" t="s">
        <v>103</v>
      </c>
      <c r="I61" s="434" t="s">
        <v>103</v>
      </c>
      <c r="J61" s="434" t="s">
        <v>103</v>
      </c>
      <c r="K61" s="308">
        <v>15</v>
      </c>
      <c r="L61" s="144"/>
      <c r="M61" s="63"/>
      <c r="N61" s="167">
        <f>L61-K61</f>
        <v>-15</v>
      </c>
      <c r="O61" s="14"/>
    </row>
    <row r="62" spans="1:18" ht="18" customHeight="1">
      <c r="A62" s="62"/>
      <c r="B62" s="307" t="s">
        <v>5</v>
      </c>
      <c r="C62" s="63"/>
      <c r="D62" s="434" t="s">
        <v>138</v>
      </c>
      <c r="E62" s="434" t="s">
        <v>28</v>
      </c>
      <c r="F62" s="434" t="s">
        <v>28</v>
      </c>
      <c r="G62" s="434" t="s">
        <v>28</v>
      </c>
      <c r="H62" s="434" t="s">
        <v>28</v>
      </c>
      <c r="I62" s="434" t="s">
        <v>28</v>
      </c>
      <c r="J62" s="434" t="s">
        <v>28</v>
      </c>
      <c r="K62" s="308">
        <v>15</v>
      </c>
      <c r="L62" s="144"/>
      <c r="M62" s="63"/>
      <c r="N62" s="167">
        <f>L62-K62</f>
        <v>-15</v>
      </c>
    </row>
    <row r="63" spans="1:18" s="13" customFormat="1" ht="18" customHeight="1">
      <c r="A63" s="62"/>
      <c r="B63" s="63" t="s">
        <v>0</v>
      </c>
      <c r="C63" s="63"/>
      <c r="D63" s="438"/>
      <c r="E63" s="438"/>
      <c r="F63" s="438"/>
      <c r="G63" s="438"/>
      <c r="H63" s="438"/>
      <c r="I63" s="438"/>
      <c r="J63" s="438"/>
      <c r="K63" s="145">
        <f>SUM(K58:K62)</f>
        <v>55</v>
      </c>
      <c r="L63" s="145">
        <f>SUM(L58:L62)</f>
        <v>0</v>
      </c>
      <c r="M63" s="171"/>
      <c r="N63" s="167"/>
    </row>
    <row r="64" spans="1:18" s="13" customFormat="1" ht="18" customHeight="1">
      <c r="A64" s="62"/>
      <c r="B64" s="63"/>
      <c r="C64" s="63"/>
      <c r="D64" s="84"/>
      <c r="E64" s="84"/>
      <c r="F64" s="84"/>
      <c r="G64" s="84"/>
      <c r="H64" s="84"/>
      <c r="I64" s="84"/>
      <c r="J64" s="84"/>
      <c r="K64" s="108"/>
      <c r="L64" s="108"/>
      <c r="M64" s="109"/>
      <c r="N64" s="167"/>
    </row>
    <row r="65" spans="1:15" ht="18" customHeight="1">
      <c r="A65" s="62"/>
      <c r="B65" s="146" t="s">
        <v>334</v>
      </c>
      <c r="C65" s="110"/>
      <c r="D65" s="437" t="s">
        <v>110</v>
      </c>
      <c r="E65" s="437" t="s">
        <v>10</v>
      </c>
      <c r="F65" s="437" t="s">
        <v>10</v>
      </c>
      <c r="G65" s="437" t="s">
        <v>10</v>
      </c>
      <c r="H65" s="437" t="s">
        <v>10</v>
      </c>
      <c r="I65" s="437" t="s">
        <v>10</v>
      </c>
      <c r="J65" s="437" t="s">
        <v>10</v>
      </c>
      <c r="K65" s="146" t="s">
        <v>8</v>
      </c>
      <c r="L65" s="146" t="s">
        <v>111</v>
      </c>
      <c r="M65" s="172"/>
      <c r="N65" s="167"/>
    </row>
    <row r="66" spans="1:15" ht="30" customHeight="1">
      <c r="A66" s="103"/>
      <c r="B66" s="306" t="s">
        <v>1</v>
      </c>
      <c r="C66" s="102"/>
      <c r="D66" s="435" t="s">
        <v>367</v>
      </c>
      <c r="E66" s="435" t="s">
        <v>101</v>
      </c>
      <c r="F66" s="435" t="s">
        <v>101</v>
      </c>
      <c r="G66" s="435" t="s">
        <v>101</v>
      </c>
      <c r="H66" s="435" t="s">
        <v>101</v>
      </c>
      <c r="I66" s="435" t="s">
        <v>101</v>
      </c>
      <c r="J66" s="435" t="s">
        <v>101</v>
      </c>
      <c r="K66" s="308">
        <v>25</v>
      </c>
      <c r="L66" s="144"/>
      <c r="M66" s="63"/>
      <c r="N66" s="167">
        <f>L66-K66</f>
        <v>-25</v>
      </c>
      <c r="O66" s="14"/>
    </row>
    <row r="67" spans="1:15" ht="30" customHeight="1">
      <c r="A67" s="103"/>
      <c r="B67" s="306" t="s">
        <v>2</v>
      </c>
      <c r="C67" s="102"/>
      <c r="D67" s="435" t="s">
        <v>373</v>
      </c>
      <c r="E67" s="435"/>
      <c r="F67" s="435"/>
      <c r="G67" s="435"/>
      <c r="H67" s="435"/>
      <c r="I67" s="435"/>
      <c r="J67" s="435"/>
      <c r="K67" s="308">
        <v>25</v>
      </c>
      <c r="L67" s="144"/>
      <c r="M67" s="63"/>
      <c r="N67" s="167">
        <f>L67-K67</f>
        <v>-25</v>
      </c>
      <c r="O67" s="14"/>
    </row>
    <row r="68" spans="1:15" s="13" customFormat="1" ht="18" customHeight="1">
      <c r="A68" s="62"/>
      <c r="B68" s="63"/>
      <c r="C68" s="63"/>
      <c r="D68" s="84"/>
      <c r="E68" s="84"/>
      <c r="F68" s="84"/>
      <c r="G68" s="84"/>
      <c r="H68" s="84"/>
      <c r="I68" s="84"/>
      <c r="J68" s="84"/>
      <c r="K68" s="145">
        <v>25</v>
      </c>
      <c r="L68" s="147">
        <f>SUM(L66:L67)</f>
        <v>0</v>
      </c>
      <c r="M68" s="108"/>
      <c r="N68" s="165"/>
    </row>
    <row r="69" spans="1:15" ht="18" customHeight="1">
      <c r="A69" s="51"/>
      <c r="B69" s="51"/>
      <c r="C69" s="78"/>
      <c r="D69" s="51"/>
      <c r="E69" s="51"/>
      <c r="F69" s="51"/>
      <c r="G69" s="51"/>
      <c r="H69" s="51"/>
      <c r="I69" s="51"/>
      <c r="J69" s="51"/>
      <c r="K69" s="78"/>
      <c r="L69" s="51"/>
      <c r="M69" s="51"/>
      <c r="N69" s="164"/>
    </row>
  </sheetData>
  <sheetProtection algorithmName="SHA-512" hashValue="0wutvZMzXiEvKTSL6x+ljkXXgd2HBTL+L5sRshIrCx8CRMejRRXZnlIGuOc9baGFW/gtbQhzXa86QV97R+CcbQ==" saltValue="0UzxJ6NEQJ4dlMQp0pSBDw==" spinCount="100000" sheet="1" objects="1" scenarios="1"/>
  <protectedRanges>
    <protectedRange sqref="L11:L17 L21:L24 L32:L41 L46:L51 L58:L62 L66:L67" name="score"/>
  </protectedRanges>
  <mergeCells count="50">
    <mergeCell ref="D10:J10"/>
    <mergeCell ref="D9:J9"/>
    <mergeCell ref="D41:J41"/>
    <mergeCell ref="D40:J40"/>
    <mergeCell ref="K8:L8"/>
    <mergeCell ref="D15:J15"/>
    <mergeCell ref="D35:J35"/>
    <mergeCell ref="D36:J36"/>
    <mergeCell ref="D16:J16"/>
    <mergeCell ref="D17:J17"/>
    <mergeCell ref="D31:J31"/>
    <mergeCell ref="D21:J21"/>
    <mergeCell ref="D20:J20"/>
    <mergeCell ref="D22:J22"/>
    <mergeCell ref="D12:J12"/>
    <mergeCell ref="D13:J13"/>
    <mergeCell ref="B2:K2"/>
    <mergeCell ref="B3:E3"/>
    <mergeCell ref="D67:J67"/>
    <mergeCell ref="D65:J65"/>
    <mergeCell ref="D66:J66"/>
    <mergeCell ref="D62:J62"/>
    <mergeCell ref="D63:J63"/>
    <mergeCell ref="D56:J56"/>
    <mergeCell ref="D58:J58"/>
    <mergeCell ref="D59:J59"/>
    <mergeCell ref="D60:J60"/>
    <mergeCell ref="D61:J61"/>
    <mergeCell ref="D57:J57"/>
    <mergeCell ref="D11:J11"/>
    <mergeCell ref="D45:J45"/>
    <mergeCell ref="D14:J14"/>
    <mergeCell ref="B54:J54"/>
    <mergeCell ref="D24:J24"/>
    <mergeCell ref="D30:J30"/>
    <mergeCell ref="D32:J32"/>
    <mergeCell ref="D33:J33"/>
    <mergeCell ref="B28:J28"/>
    <mergeCell ref="D44:J44"/>
    <mergeCell ref="D46:J46"/>
    <mergeCell ref="D47:J47"/>
    <mergeCell ref="D48:J48"/>
    <mergeCell ref="D49:J49"/>
    <mergeCell ref="D50:J50"/>
    <mergeCell ref="D51:J51"/>
    <mergeCell ref="D23:J23"/>
    <mergeCell ref="D34:J34"/>
    <mergeCell ref="D37:J37"/>
    <mergeCell ref="D38:J38"/>
    <mergeCell ref="D39:J39"/>
  </mergeCells>
  <phoneticPr fontId="2" type="noConversion"/>
  <conditionalFormatting sqref="N11:N68">
    <cfRule type="cellIs" dxfId="7" priority="1" operator="greaterThan">
      <formula>0</formula>
    </cfRule>
  </conditionalFormatting>
  <hyperlinks>
    <hyperlink ref="B11" location="'Inspector''s notes'!C47" display="a" xr:uid="{7A6BFEED-3E2B-4240-B25C-E1206BB6F67E}"/>
    <hyperlink ref="B12" location="'Inspector''s notes'!C48" display="b" xr:uid="{23BE2B74-824B-4D2C-A241-FD638B67DC20}"/>
    <hyperlink ref="B13" location="'Inspector''s notes'!C49" display="c" xr:uid="{6C18A9B3-EDA4-4551-B208-DFB12D2EB6EA}"/>
    <hyperlink ref="B14" location="'Inspector''s notes'!C50" display="d" xr:uid="{45C3ECDF-C56C-4617-A42C-85FDEB89D3C3}"/>
    <hyperlink ref="B15" location="'Inspector''s notes'!C51" display="e" xr:uid="{D203CE85-1AA6-4ED6-A490-77988ACDE79A}"/>
    <hyperlink ref="B16" location="'Inspector''s notes'!C52" display="f" xr:uid="{D46ACA70-2FF0-4BC2-A09A-195268166DD1}"/>
    <hyperlink ref="B17" location="'Inspector''s notes'!C53" display="g" xr:uid="{7B79C16B-7C0A-4330-9DC3-B214DA470833}"/>
    <hyperlink ref="B23" location="'Inspector''s notes'!C56" display="b" xr:uid="{DA3BE792-83FA-419B-8E19-281CB220AA28}"/>
    <hyperlink ref="B24" location="'Inspector''s notes'!C57" display="c" xr:uid="{46C4DB1F-6577-4CBD-BF6B-16E9FED22D7A}"/>
    <hyperlink ref="B32" location="'Inspector''s notes'!C59" display="a" xr:uid="{88FF25A5-E8A9-41C7-8900-CF6BE0E1DBF7}"/>
    <hyperlink ref="B33" location="'Inspector''s notes'!C60" display="b" xr:uid="{F86A6186-77B3-4944-BFED-79AC35D999D5}"/>
    <hyperlink ref="B34" location="'Inspector''s notes'!C61" display="c" xr:uid="{638980FF-417D-4D80-9871-0685CFA6F3A4}"/>
    <hyperlink ref="B35" location="'Inspector''s notes'!C62" display="d" xr:uid="{02DD8DA9-C141-4E54-980F-377625BA3997}"/>
    <hyperlink ref="B36" location="'Inspector''s notes'!C63" display="e" xr:uid="{C3FEF7B2-82B0-4E1F-873E-1609EF8EE81A}"/>
    <hyperlink ref="B37" location="'Inspector''s notes'!C64" display="f" xr:uid="{A327744F-2EA1-456E-AC8B-5F41C05A720C}"/>
    <hyperlink ref="B38" location="'Inspector''s notes'!C65" display="g" xr:uid="{5F1D3C28-C321-48DF-B916-DE346F4D3A87}"/>
    <hyperlink ref="B39" location="'Inspector''s notes'!C66" display="h" xr:uid="{947390B5-98E3-4E6F-A928-698FCF6D06EB}"/>
    <hyperlink ref="B40" location="'Inspector''s notes'!C67" display="i" xr:uid="{AE46F432-AA8B-4633-8E41-21603C7DA0E3}"/>
    <hyperlink ref="B41" location="'Inspector''s notes'!C68" display="j" xr:uid="{483C63A0-3364-48E8-9289-FCC0A855763C}"/>
    <hyperlink ref="B46" location="'Inspector''s notes'!C70" display="a" xr:uid="{13715FF4-8346-464B-8A3C-AA829CB38CBE}"/>
    <hyperlink ref="B47" location="'Inspector''s notes'!C71" display="b" xr:uid="{6036B4B1-2260-48CC-A63D-FD3A15AE2EED}"/>
    <hyperlink ref="B48" location="'Inspector''s notes'!C72" display="c" xr:uid="{36B20557-0BED-44A6-AC68-D3A21CC0EDF6}"/>
    <hyperlink ref="B49" location="'Inspector''s notes'!C73" display="d" xr:uid="{AA10E74A-ADC7-49CD-94A7-D23DA11487C0}"/>
    <hyperlink ref="B50" location="'Inspector''s notes'!C74" display="e" xr:uid="{E5E64581-C15A-4A4B-A0E1-48AF87B97EFD}"/>
    <hyperlink ref="B51" location="'Inspector''s notes'!C75" display="f" xr:uid="{3148B18D-846B-4A41-A6EE-5A0002A53798}"/>
    <hyperlink ref="B58" location="'Inspector''s notes'!C77" display="a" xr:uid="{C812DDC5-7E34-4F90-8A62-B2DD745E0B06}"/>
    <hyperlink ref="B59" location="'Inspector''s notes'!C78" display="b" xr:uid="{F19A5B93-3CF3-4E19-9CAE-8769D27ED868}"/>
    <hyperlink ref="B60" location="'Inspector''s notes'!C79" display="c" xr:uid="{10922F10-B7CE-4E03-89FD-52BA99530BCD}"/>
    <hyperlink ref="B61" location="'Inspector''s notes'!C80" display="d" xr:uid="{24133B35-B300-40DE-896A-58F0A91CC1D8}"/>
    <hyperlink ref="B62" location="'Inspector''s notes'!C81" display="e" xr:uid="{F6360B7C-7EA1-4CE1-BCD5-AC88058A01CF}"/>
    <hyperlink ref="B66" location="'Inspector''s notes'!C83" display="a" xr:uid="{3C9DFDA4-16DC-41B5-9F0F-C2FEEB9F8596}"/>
    <hyperlink ref="B67" location="'Inspector''s notes'!C84" display="b" xr:uid="{32CF865E-EE68-440F-85F6-C9C32E6B8836}"/>
    <hyperlink ref="B22" location="'Inspector''s notes'!C55" display="a" xr:uid="{667C4260-03DA-45AD-8CB5-EE2873ED440F}"/>
  </hyperlinks>
  <pageMargins left="0.23622047244094491" right="0" top="0.15748031496062992" bottom="0.74803149606299213" header="0.31496062992125984" footer="0.31496062992125984"/>
  <pageSetup paperSize="9" scale="98" fitToHeight="0" orientation="landscape" horizontalDpi="4294967293" r:id="rId1"/>
  <headerFooter>
    <oddFooter>&amp;C&amp;K03-048(c) 2023 Green Award Foundation | Programme of Requirements | River Cruise Vessels | version 1.0</oddFooter>
  </headerFooter>
  <rowBreaks count="2" manualBreakCount="2">
    <brk id="26" max="12" man="1"/>
    <brk id="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2D7A-1A62-44E8-862C-EF552B5AFAF8}">
  <sheetPr codeName="Blad5">
    <tabColor rgb="FFB0BB17"/>
  </sheetPr>
  <dimension ref="A1:R270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6.85546875" bestFit="1" customWidth="1"/>
    <col min="9" max="9" width="1.7109375" customWidth="1"/>
    <col min="10" max="10" width="19.7109375" style="38" customWidth="1"/>
    <col min="11" max="12" width="9.28515625" style="5" customWidth="1"/>
    <col min="13" max="13" width="3.5703125" customWidth="1"/>
    <col min="14" max="14" width="5" style="158" customWidth="1"/>
  </cols>
  <sheetData>
    <row r="1" spans="1:18" ht="20.100000000000001" customHeight="1">
      <c r="A1" s="58"/>
      <c r="B1" s="56"/>
      <c r="C1" s="65"/>
      <c r="D1" s="56"/>
      <c r="E1" s="56"/>
      <c r="F1" s="56"/>
      <c r="G1" s="56"/>
      <c r="H1" s="56"/>
      <c r="I1" s="56"/>
      <c r="J1" s="65"/>
      <c r="K1" s="56"/>
      <c r="L1" s="56"/>
      <c r="M1" s="56"/>
      <c r="N1" s="169"/>
      <c r="O1" s="4"/>
    </row>
    <row r="2" spans="1:18" ht="20.100000000000001" customHeight="1">
      <c r="A2" s="56"/>
      <c r="B2" s="367" t="str">
        <f>'A. Engine performance'!B2</f>
        <v>Green Award Requirements | River Cruise Vessels</v>
      </c>
      <c r="C2" s="367"/>
      <c r="D2" s="367"/>
      <c r="E2" s="367"/>
      <c r="F2" s="367"/>
      <c r="G2" s="367"/>
      <c r="H2" s="367"/>
      <c r="I2" s="367"/>
      <c r="J2" s="367"/>
      <c r="K2" s="56"/>
      <c r="L2" s="56"/>
      <c r="M2" s="56"/>
      <c r="N2" s="169"/>
      <c r="O2" s="58"/>
      <c r="P2" s="59"/>
      <c r="Q2" s="59"/>
      <c r="R2" s="59"/>
    </row>
    <row r="3" spans="1:18" s="3" customFormat="1" ht="20.100000000000001" customHeight="1">
      <c r="A3" s="62"/>
      <c r="B3" s="368" t="s">
        <v>338</v>
      </c>
      <c r="C3" s="368"/>
      <c r="D3" s="368"/>
      <c r="E3" s="61"/>
      <c r="F3" s="61"/>
      <c r="G3" s="62"/>
      <c r="H3" s="62"/>
      <c r="I3" s="62"/>
      <c r="J3" s="63"/>
      <c r="K3" s="62"/>
      <c r="L3" s="62"/>
      <c r="M3" s="62"/>
      <c r="N3" s="169"/>
      <c r="O3" s="58"/>
      <c r="P3" s="64"/>
      <c r="Q3" s="64"/>
      <c r="R3" s="64"/>
    </row>
    <row r="4" spans="1:18" s="3" customFormat="1" ht="20.100000000000001" customHeight="1">
      <c r="A4" s="62"/>
      <c r="B4" s="56"/>
      <c r="C4" s="65"/>
      <c r="D4" s="56"/>
      <c r="E4" s="66" t="s">
        <v>0</v>
      </c>
      <c r="F4" s="56"/>
      <c r="G4" s="64"/>
      <c r="H4" s="56"/>
      <c r="I4" s="56"/>
      <c r="J4" s="65"/>
      <c r="K4" s="62"/>
      <c r="L4" s="62"/>
      <c r="M4" s="62"/>
      <c r="N4" s="169"/>
      <c r="O4" s="58"/>
      <c r="P4" s="64"/>
      <c r="Q4" s="64"/>
      <c r="R4" s="64"/>
    </row>
    <row r="5" spans="1:18" s="4" customFormat="1" ht="20.100000000000001" customHeight="1">
      <c r="A5" s="56"/>
      <c r="B5" s="313" t="s">
        <v>59</v>
      </c>
      <c r="C5" s="314" t="s">
        <v>54</v>
      </c>
      <c r="D5" s="315">
        <f>'A. Engine performance'!D5</f>
        <v>0</v>
      </c>
      <c r="E5" s="66" t="s">
        <v>262</v>
      </c>
      <c r="F5" s="66" t="s">
        <v>54</v>
      </c>
      <c r="G5" s="316">
        <f>'A. Engine performance'!I5</f>
        <v>0</v>
      </c>
      <c r="H5" s="66" t="s">
        <v>50</v>
      </c>
      <c r="I5" s="56" t="s">
        <v>54</v>
      </c>
      <c r="J5" s="317" t="str">
        <f>'A. Engine performance'!O5</f>
        <v>&lt;&lt;Date&gt;&gt;</v>
      </c>
      <c r="K5" s="318"/>
      <c r="L5" s="62"/>
      <c r="M5" s="71"/>
      <c r="N5" s="169"/>
      <c r="O5" s="58"/>
      <c r="P5" s="58"/>
      <c r="Q5" s="58"/>
      <c r="R5" s="58"/>
    </row>
    <row r="6" spans="1:18" s="4" customFormat="1" ht="20.100000000000001" customHeight="1">
      <c r="A6" s="56"/>
      <c r="B6" s="313" t="s">
        <v>51</v>
      </c>
      <c r="C6" s="314" t="s">
        <v>54</v>
      </c>
      <c r="D6" s="319">
        <f>'A. Engine performance'!D6</f>
        <v>0</v>
      </c>
      <c r="E6" s="66" t="s">
        <v>202</v>
      </c>
      <c r="F6" s="66" t="s">
        <v>54</v>
      </c>
      <c r="G6" s="320" t="str">
        <f>'A. Engine performance'!I6</f>
        <v>&lt;&lt;Location&gt;&gt;</v>
      </c>
      <c r="H6" s="321"/>
      <c r="I6" s="321"/>
      <c r="J6" s="56"/>
      <c r="K6" s="62"/>
      <c r="L6" s="62"/>
      <c r="M6" s="71"/>
      <c r="N6" s="169"/>
      <c r="O6" s="58"/>
      <c r="P6" s="58"/>
      <c r="Q6" s="58"/>
      <c r="R6" s="58"/>
    </row>
    <row r="7" spans="1:18" s="4" customFormat="1" ht="20.100000000000001" customHeight="1">
      <c r="A7" s="62"/>
      <c r="B7" s="56" t="s">
        <v>0</v>
      </c>
      <c r="C7" s="65" t="s">
        <v>0</v>
      </c>
      <c r="D7" s="56" t="s">
        <v>0</v>
      </c>
      <c r="E7" s="56"/>
      <c r="F7" s="56"/>
      <c r="G7" s="56"/>
      <c r="H7" s="56"/>
      <c r="I7" s="56"/>
      <c r="J7" s="65"/>
      <c r="K7" s="62"/>
      <c r="L7" s="62"/>
      <c r="M7" s="71"/>
      <c r="N7" s="169"/>
      <c r="O7" s="58"/>
      <c r="P7" s="58"/>
      <c r="Q7" s="58"/>
      <c r="R7" s="58"/>
    </row>
    <row r="8" spans="1:18" s="4" customFormat="1" ht="18" customHeight="1">
      <c r="A8" s="62"/>
      <c r="B8" s="62"/>
      <c r="C8" s="63"/>
      <c r="D8" s="322"/>
      <c r="E8" s="322"/>
      <c r="F8" s="322"/>
      <c r="G8" s="322"/>
      <c r="H8" s="322"/>
      <c r="I8" s="322"/>
      <c r="J8" s="323" t="s">
        <v>0</v>
      </c>
      <c r="K8" s="446" t="s">
        <v>9</v>
      </c>
      <c r="L8" s="446"/>
      <c r="M8" s="127"/>
      <c r="N8" s="169"/>
      <c r="O8" s="75"/>
      <c r="P8" s="75"/>
      <c r="Q8" s="75"/>
      <c r="R8" s="75"/>
    </row>
    <row r="9" spans="1:18" s="4" customFormat="1" ht="18" customHeight="1">
      <c r="A9" s="62"/>
      <c r="B9" s="324" t="s">
        <v>104</v>
      </c>
      <c r="C9" s="325"/>
      <c r="D9" s="437" t="s">
        <v>224</v>
      </c>
      <c r="E9" s="437"/>
      <c r="F9" s="437"/>
      <c r="G9" s="437"/>
      <c r="H9" s="437"/>
      <c r="I9" s="437"/>
      <c r="J9" s="443"/>
      <c r="K9" s="142" t="s">
        <v>8</v>
      </c>
      <c r="L9" s="142" t="s">
        <v>111</v>
      </c>
      <c r="M9" s="127"/>
      <c r="N9" s="169"/>
      <c r="O9" s="75"/>
      <c r="P9" s="75"/>
      <c r="Q9" s="75"/>
      <c r="R9" s="75"/>
    </row>
    <row r="10" spans="1:18" s="4" customFormat="1" ht="18" customHeight="1">
      <c r="A10" s="62"/>
      <c r="B10" s="142"/>
      <c r="C10" s="102"/>
      <c r="D10" s="444" t="s">
        <v>225</v>
      </c>
      <c r="E10" s="444"/>
      <c r="F10" s="444"/>
      <c r="G10" s="444"/>
      <c r="H10" s="444"/>
      <c r="I10" s="444"/>
      <c r="J10" s="447"/>
      <c r="K10" s="142"/>
      <c r="L10" s="142"/>
      <c r="M10" s="127"/>
      <c r="N10" s="169" t="s">
        <v>0</v>
      </c>
      <c r="O10" s="75"/>
      <c r="P10" s="75"/>
      <c r="Q10" s="75"/>
      <c r="R10" s="75"/>
    </row>
    <row r="11" spans="1:18" s="4" customFormat="1" ht="18" customHeight="1">
      <c r="A11" s="62"/>
      <c r="B11" s="309" t="s">
        <v>1</v>
      </c>
      <c r="C11" s="63"/>
      <c r="D11" s="434" t="s">
        <v>112</v>
      </c>
      <c r="E11" s="434"/>
      <c r="F11" s="434"/>
      <c r="G11" s="434"/>
      <c r="H11" s="434"/>
      <c r="I11" s="434"/>
      <c r="J11" s="441"/>
      <c r="K11" s="144">
        <v>5</v>
      </c>
      <c r="L11" s="144"/>
      <c r="M11" s="74"/>
      <c r="N11" s="169">
        <f>L11-K11</f>
        <v>-5</v>
      </c>
      <c r="O11" s="75"/>
      <c r="P11" s="75"/>
      <c r="Q11" s="75"/>
      <c r="R11" s="75"/>
    </row>
    <row r="12" spans="1:18" s="4" customFormat="1" ht="18" customHeight="1">
      <c r="A12" s="62"/>
      <c r="B12" s="309" t="s">
        <v>2</v>
      </c>
      <c r="C12" s="63"/>
      <c r="D12" s="434" t="s">
        <v>55</v>
      </c>
      <c r="E12" s="434"/>
      <c r="F12" s="434"/>
      <c r="G12" s="434"/>
      <c r="H12" s="434"/>
      <c r="I12" s="434"/>
      <c r="J12" s="441"/>
      <c r="K12" s="144">
        <v>5</v>
      </c>
      <c r="L12" s="144"/>
      <c r="M12" s="74"/>
      <c r="N12" s="169">
        <f t="shared" ref="N12:N15" si="0">L12-K12</f>
        <v>-5</v>
      </c>
      <c r="O12" s="445" t="s">
        <v>0</v>
      </c>
      <c r="P12" s="445"/>
      <c r="Q12" s="445"/>
      <c r="R12" s="445"/>
    </row>
    <row r="13" spans="1:18" s="4" customFormat="1" ht="18" customHeight="1">
      <c r="A13" s="62"/>
      <c r="B13" s="309" t="s">
        <v>3</v>
      </c>
      <c r="C13" s="63"/>
      <c r="D13" s="434" t="s">
        <v>56</v>
      </c>
      <c r="E13" s="434"/>
      <c r="F13" s="434"/>
      <c r="G13" s="434"/>
      <c r="H13" s="434"/>
      <c r="I13" s="434"/>
      <c r="J13" s="441"/>
      <c r="K13" s="144">
        <v>5</v>
      </c>
      <c r="L13" s="144"/>
      <c r="M13" s="74"/>
      <c r="N13" s="169">
        <f t="shared" si="0"/>
        <v>-5</v>
      </c>
      <c r="O13" s="75"/>
      <c r="P13" s="75"/>
      <c r="Q13" s="75"/>
      <c r="R13" s="75"/>
    </row>
    <row r="14" spans="1:18" s="4" customFormat="1" ht="18" customHeight="1">
      <c r="A14" s="62"/>
      <c r="B14" s="309" t="s">
        <v>4</v>
      </c>
      <c r="C14" s="63"/>
      <c r="D14" s="434" t="s">
        <v>57</v>
      </c>
      <c r="E14" s="434"/>
      <c r="F14" s="434"/>
      <c r="G14" s="434"/>
      <c r="H14" s="434"/>
      <c r="I14" s="434"/>
      <c r="J14" s="441"/>
      <c r="K14" s="144">
        <v>5</v>
      </c>
      <c r="L14" s="144"/>
      <c r="M14" s="74"/>
      <c r="N14" s="169">
        <f t="shared" si="0"/>
        <v>-5</v>
      </c>
      <c r="O14" s="75"/>
      <c r="P14" s="75"/>
      <c r="Q14" s="75"/>
      <c r="R14" s="75"/>
    </row>
    <row r="15" spans="1:18" s="4" customFormat="1" ht="18" customHeight="1">
      <c r="A15" s="62"/>
      <c r="B15" s="309" t="s">
        <v>5</v>
      </c>
      <c r="C15" s="63"/>
      <c r="D15" s="434" t="s">
        <v>58</v>
      </c>
      <c r="E15" s="434"/>
      <c r="F15" s="434"/>
      <c r="G15" s="434"/>
      <c r="H15" s="434"/>
      <c r="I15" s="434"/>
      <c r="J15" s="441"/>
      <c r="K15" s="144">
        <v>5</v>
      </c>
      <c r="L15" s="144"/>
      <c r="M15" s="74"/>
      <c r="N15" s="169">
        <f t="shared" si="0"/>
        <v>-5</v>
      </c>
      <c r="O15" s="75"/>
      <c r="P15" s="75"/>
      <c r="Q15" s="75"/>
      <c r="R15" s="75"/>
    </row>
    <row r="16" spans="1:18" s="4" customFormat="1" ht="18" customHeight="1">
      <c r="A16" s="62"/>
      <c r="B16" s="63"/>
      <c r="C16" s="63"/>
      <c r="D16" s="84"/>
      <c r="E16" s="84"/>
      <c r="F16" s="84"/>
      <c r="G16" s="84"/>
      <c r="H16" s="84"/>
      <c r="I16" s="84"/>
      <c r="J16" s="326"/>
      <c r="K16" s="147">
        <f>SUM(K11:K15)</f>
        <v>25</v>
      </c>
      <c r="L16" s="147">
        <f>SUM(L11:L15)</f>
        <v>0</v>
      </c>
      <c r="M16" s="109"/>
      <c r="N16" s="169" t="s">
        <v>0</v>
      </c>
      <c r="O16" s="75"/>
      <c r="P16" s="75"/>
      <c r="Q16" s="75"/>
      <c r="R16" s="75"/>
    </row>
    <row r="17" spans="1:18" s="4" customFormat="1" ht="18" hidden="1" customHeight="1">
      <c r="A17" s="62"/>
      <c r="B17" s="62"/>
      <c r="C17" s="63"/>
      <c r="D17" s="62"/>
      <c r="E17" s="62"/>
      <c r="F17" s="62"/>
      <c r="G17" s="62"/>
      <c r="H17" s="310" t="s">
        <v>60</v>
      </c>
      <c r="I17" s="310"/>
      <c r="J17" s="327"/>
      <c r="K17" s="63" t="s">
        <v>0</v>
      </c>
      <c r="L17" s="63"/>
      <c r="M17" s="74"/>
      <c r="N17" s="169"/>
      <c r="O17" s="75"/>
      <c r="P17" s="75"/>
      <c r="Q17" s="75"/>
      <c r="R17" s="75"/>
    </row>
    <row r="18" spans="1:18" s="2" customFormat="1" ht="18" customHeight="1">
      <c r="A18" s="56"/>
      <c r="B18" s="56"/>
      <c r="C18" s="65"/>
      <c r="D18" s="56"/>
      <c r="E18" s="56"/>
      <c r="F18" s="56"/>
      <c r="G18" s="56"/>
      <c r="H18" s="56"/>
      <c r="I18" s="56"/>
      <c r="J18" s="65"/>
      <c r="K18" s="56"/>
      <c r="L18" s="56"/>
      <c r="M18" s="70"/>
      <c r="N18" s="169"/>
      <c r="O18" s="42"/>
      <c r="P18" s="18"/>
      <c r="Q18" s="18"/>
      <c r="R18" s="18"/>
    </row>
    <row r="19" spans="1:18" ht="18" customHeight="1">
      <c r="B19" s="39"/>
      <c r="C19" s="149"/>
      <c r="D19" s="39"/>
      <c r="E19" s="39"/>
      <c r="F19" s="39"/>
      <c r="G19" s="39"/>
      <c r="H19" s="39"/>
      <c r="I19" s="39"/>
      <c r="J19" s="149"/>
      <c r="K19" s="39"/>
      <c r="L19" s="39"/>
      <c r="M19" s="18"/>
      <c r="O19" s="18"/>
      <c r="P19" s="18"/>
      <c r="Q19" s="18"/>
      <c r="R19" s="18"/>
    </row>
    <row r="20" spans="1:18" ht="18" customHeight="1">
      <c r="J20" s="1"/>
      <c r="K20"/>
      <c r="L20"/>
    </row>
    <row r="21" spans="1:18" ht="18" customHeight="1">
      <c r="J21" s="1"/>
      <c r="K21"/>
      <c r="L21"/>
    </row>
    <row r="22" spans="1:18" ht="18" customHeight="1">
      <c r="J22" s="1"/>
      <c r="K22"/>
      <c r="L22"/>
    </row>
    <row r="23" spans="1:18" ht="18" customHeight="1">
      <c r="J23" s="1"/>
      <c r="K23"/>
      <c r="L23"/>
    </row>
    <row r="24" spans="1:18" ht="18" customHeight="1">
      <c r="J24" s="1"/>
      <c r="K24"/>
      <c r="L24"/>
    </row>
    <row r="25" spans="1:18" ht="18" customHeight="1">
      <c r="G25" t="s">
        <v>0</v>
      </c>
      <c r="J25" s="1"/>
      <c r="K25"/>
      <c r="L25"/>
    </row>
    <row r="26" spans="1:18" ht="18" customHeight="1">
      <c r="J26" s="1"/>
      <c r="K26"/>
      <c r="L26"/>
    </row>
    <row r="27" spans="1:18" ht="18" customHeight="1">
      <c r="J27" s="1"/>
      <c r="K27"/>
      <c r="L27"/>
    </row>
    <row r="28" spans="1:18" ht="18" customHeight="1">
      <c r="J28" s="1"/>
      <c r="K28"/>
      <c r="L28"/>
    </row>
    <row r="29" spans="1:18" ht="18" customHeight="1">
      <c r="J29" s="1"/>
      <c r="K29"/>
      <c r="L29"/>
    </row>
    <row r="30" spans="1:18" ht="18" customHeight="1">
      <c r="J30" s="1"/>
      <c r="K30"/>
      <c r="L30"/>
    </row>
    <row r="31" spans="1:18" ht="18" customHeight="1">
      <c r="J31" s="1"/>
      <c r="K31"/>
      <c r="L31"/>
    </row>
    <row r="32" spans="1:18" ht="18" customHeight="1">
      <c r="J32" s="1"/>
      <c r="K32"/>
      <c r="L32"/>
    </row>
    <row r="33" spans="10:12" ht="18" customHeight="1">
      <c r="J33" s="1"/>
      <c r="K33"/>
      <c r="L33"/>
    </row>
    <row r="34" spans="10:12" ht="18" customHeight="1">
      <c r="J34" s="1"/>
      <c r="K34"/>
      <c r="L34"/>
    </row>
    <row r="35" spans="10:12" ht="18" customHeight="1">
      <c r="J35" s="1"/>
      <c r="K35"/>
      <c r="L35"/>
    </row>
    <row r="36" spans="10:12" ht="18" customHeight="1">
      <c r="J36" s="1"/>
      <c r="K36"/>
      <c r="L36"/>
    </row>
    <row r="37" spans="10:12" ht="18" customHeight="1">
      <c r="J37" s="1"/>
      <c r="K37"/>
      <c r="L37"/>
    </row>
    <row r="38" spans="10:12" ht="18" customHeight="1">
      <c r="J38" s="1"/>
      <c r="K38"/>
      <c r="L38"/>
    </row>
    <row r="39" spans="10:12" ht="18" customHeight="1">
      <c r="J39" s="1"/>
      <c r="K39"/>
      <c r="L39"/>
    </row>
    <row r="40" spans="10:12" ht="18" customHeight="1">
      <c r="J40" s="1"/>
      <c r="K40"/>
      <c r="L40"/>
    </row>
    <row r="41" spans="10:12" ht="18" customHeight="1">
      <c r="J41" s="1"/>
      <c r="K41"/>
      <c r="L41"/>
    </row>
    <row r="42" spans="10:12" ht="18" customHeight="1">
      <c r="J42" s="1"/>
      <c r="K42"/>
      <c r="L42"/>
    </row>
    <row r="43" spans="10:12" ht="18" customHeight="1">
      <c r="J43" s="1"/>
      <c r="K43"/>
      <c r="L43"/>
    </row>
    <row r="44" spans="10:12" ht="18" customHeight="1">
      <c r="J44" s="1"/>
      <c r="K44"/>
      <c r="L44"/>
    </row>
    <row r="45" spans="10:12" ht="18" customHeight="1">
      <c r="J45" s="1"/>
      <c r="K45"/>
      <c r="L45"/>
    </row>
    <row r="46" spans="10:12" ht="18" customHeight="1">
      <c r="J46" s="1"/>
      <c r="K46"/>
      <c r="L46"/>
    </row>
    <row r="47" spans="10:12" ht="18" customHeight="1">
      <c r="J47" s="1"/>
      <c r="K47"/>
      <c r="L47"/>
    </row>
    <row r="48" spans="10:12" ht="18" customHeight="1">
      <c r="J48" s="1"/>
      <c r="K48"/>
      <c r="L48"/>
    </row>
    <row r="49" spans="10:12" ht="18" customHeight="1">
      <c r="J49" s="1"/>
      <c r="K49"/>
      <c r="L49"/>
    </row>
    <row r="50" spans="10:12" ht="18" customHeight="1">
      <c r="J50" s="1"/>
      <c r="K50"/>
      <c r="L50"/>
    </row>
    <row r="51" spans="10:12" ht="18" customHeight="1">
      <c r="J51" s="1"/>
      <c r="K51"/>
      <c r="L51"/>
    </row>
    <row r="52" spans="10:12" ht="18" customHeight="1">
      <c r="J52" s="1"/>
      <c r="K52"/>
      <c r="L52"/>
    </row>
    <row r="53" spans="10:12" ht="18" customHeight="1">
      <c r="J53" s="1"/>
      <c r="K53"/>
      <c r="L53"/>
    </row>
    <row r="54" spans="10:12" ht="18" customHeight="1">
      <c r="J54" s="1"/>
      <c r="K54"/>
      <c r="L54"/>
    </row>
    <row r="55" spans="10:12" ht="18" customHeight="1">
      <c r="J55" s="1"/>
      <c r="K55"/>
      <c r="L55"/>
    </row>
    <row r="56" spans="10:12" ht="18" customHeight="1">
      <c r="J56" s="1"/>
      <c r="K56"/>
      <c r="L56"/>
    </row>
    <row r="57" spans="10:12" ht="18" customHeight="1">
      <c r="J57" s="1"/>
      <c r="K57"/>
      <c r="L57"/>
    </row>
    <row r="58" spans="10:12" ht="18" customHeight="1">
      <c r="J58" s="1"/>
      <c r="K58"/>
      <c r="L58"/>
    </row>
    <row r="59" spans="10:12" ht="18" customHeight="1">
      <c r="J59" s="1"/>
      <c r="K59"/>
      <c r="L59"/>
    </row>
    <row r="60" spans="10:12" ht="18" customHeight="1">
      <c r="J60" s="1"/>
      <c r="K60"/>
      <c r="L60"/>
    </row>
    <row r="61" spans="10:12" ht="18" customHeight="1">
      <c r="J61" s="1"/>
      <c r="K61"/>
      <c r="L61"/>
    </row>
    <row r="62" spans="10:12" ht="18" customHeight="1">
      <c r="J62" s="1"/>
      <c r="K62"/>
      <c r="L62"/>
    </row>
    <row r="63" spans="10:12" ht="18" customHeight="1">
      <c r="J63" s="1"/>
      <c r="K63"/>
      <c r="L63"/>
    </row>
    <row r="64" spans="10:12" ht="18" customHeight="1">
      <c r="J64" s="1"/>
      <c r="K64"/>
      <c r="L64"/>
    </row>
    <row r="65" spans="10:12" ht="18" customHeight="1">
      <c r="J65" s="1"/>
      <c r="K65"/>
      <c r="L65"/>
    </row>
    <row r="66" spans="10:12" ht="18" customHeight="1">
      <c r="J66" s="1"/>
      <c r="K66"/>
      <c r="L66"/>
    </row>
    <row r="67" spans="10:12" ht="18" customHeight="1">
      <c r="J67" s="1"/>
      <c r="K67"/>
      <c r="L67"/>
    </row>
    <row r="68" spans="10:12" ht="18" customHeight="1">
      <c r="J68" s="1"/>
      <c r="K68"/>
      <c r="L68"/>
    </row>
    <row r="69" spans="10:12" ht="18" customHeight="1">
      <c r="J69" s="1"/>
      <c r="K69"/>
      <c r="L69"/>
    </row>
    <row r="70" spans="10:12" ht="18" customHeight="1">
      <c r="J70" s="1"/>
      <c r="K70"/>
      <c r="L70"/>
    </row>
    <row r="71" spans="10:12" ht="18" customHeight="1">
      <c r="J71" s="1"/>
      <c r="K71"/>
      <c r="L71"/>
    </row>
    <row r="72" spans="10:12" ht="18" customHeight="1">
      <c r="J72" s="1"/>
      <c r="K72"/>
      <c r="L72"/>
    </row>
    <row r="73" spans="10:12" ht="18" customHeight="1">
      <c r="J73" s="1"/>
      <c r="K73"/>
      <c r="L73"/>
    </row>
    <row r="74" spans="10:12" ht="18" customHeight="1">
      <c r="J74" s="1"/>
      <c r="K74"/>
      <c r="L74"/>
    </row>
    <row r="75" spans="10:12" ht="18" customHeight="1">
      <c r="J75" s="1"/>
      <c r="K75"/>
      <c r="L75"/>
    </row>
    <row r="76" spans="10:12" ht="18" customHeight="1">
      <c r="J76" s="1"/>
      <c r="K76"/>
      <c r="L76"/>
    </row>
    <row r="77" spans="10:12" ht="18" customHeight="1">
      <c r="J77" s="1"/>
      <c r="K77"/>
      <c r="L77"/>
    </row>
    <row r="78" spans="10:12" ht="18" customHeight="1">
      <c r="J78" s="1"/>
      <c r="K78"/>
      <c r="L78"/>
    </row>
    <row r="79" spans="10:12" ht="18" customHeight="1">
      <c r="J79" s="1"/>
      <c r="K79"/>
      <c r="L79"/>
    </row>
    <row r="80" spans="10:12" ht="18" customHeight="1">
      <c r="J80" s="1"/>
      <c r="K80"/>
      <c r="L80"/>
    </row>
    <row r="81" spans="10:12" ht="18" customHeight="1">
      <c r="J81" s="1"/>
      <c r="K81"/>
      <c r="L81"/>
    </row>
    <row r="82" spans="10:12" ht="18" customHeight="1">
      <c r="J82" s="1"/>
      <c r="K82"/>
      <c r="L82"/>
    </row>
    <row r="83" spans="10:12" ht="18" customHeight="1">
      <c r="J83" s="1"/>
      <c r="K83"/>
      <c r="L83"/>
    </row>
    <row r="84" spans="10:12" ht="18" customHeight="1">
      <c r="J84" s="1"/>
      <c r="K84"/>
      <c r="L84"/>
    </row>
    <row r="85" spans="10:12" ht="18" customHeight="1">
      <c r="J85" s="1"/>
      <c r="K85"/>
      <c r="L85"/>
    </row>
    <row r="86" spans="10:12" ht="18" customHeight="1">
      <c r="J86" s="1"/>
      <c r="K86"/>
      <c r="L86"/>
    </row>
    <row r="87" spans="10:12" ht="18" customHeight="1">
      <c r="J87" s="1"/>
      <c r="K87"/>
      <c r="L87"/>
    </row>
    <row r="88" spans="10:12" ht="18" customHeight="1">
      <c r="J88" s="1"/>
      <c r="K88"/>
      <c r="L88"/>
    </row>
    <row r="89" spans="10:12" ht="18" customHeight="1">
      <c r="J89" s="1"/>
      <c r="K89"/>
      <c r="L89"/>
    </row>
    <row r="90" spans="10:12" ht="18" customHeight="1">
      <c r="J90" s="1"/>
      <c r="K90"/>
      <c r="L90"/>
    </row>
    <row r="91" spans="10:12" ht="18" customHeight="1">
      <c r="J91" s="1"/>
      <c r="K91"/>
      <c r="L91"/>
    </row>
    <row r="92" spans="10:12" ht="18" customHeight="1">
      <c r="J92" s="1"/>
      <c r="K92"/>
      <c r="L92"/>
    </row>
    <row r="93" spans="10:12" ht="18" customHeight="1">
      <c r="J93" s="1"/>
      <c r="K93"/>
      <c r="L93"/>
    </row>
    <row r="94" spans="10:12" ht="18" customHeight="1">
      <c r="J94" s="1"/>
      <c r="K94"/>
      <c r="L94"/>
    </row>
    <row r="95" spans="10:12" ht="18" customHeight="1">
      <c r="J95" s="1"/>
      <c r="K95"/>
      <c r="L95"/>
    </row>
    <row r="96" spans="10:12" ht="18" customHeight="1">
      <c r="J96" s="1"/>
      <c r="K96"/>
      <c r="L96"/>
    </row>
    <row r="97" spans="10:12" ht="18" customHeight="1">
      <c r="J97" s="1"/>
      <c r="K97"/>
      <c r="L97"/>
    </row>
    <row r="98" spans="10:12" ht="18" customHeight="1">
      <c r="J98" s="1"/>
      <c r="K98"/>
      <c r="L98"/>
    </row>
    <row r="99" spans="10:12" ht="18" customHeight="1">
      <c r="J99" s="1"/>
      <c r="K99"/>
      <c r="L99"/>
    </row>
    <row r="100" spans="10:12" ht="18" customHeight="1">
      <c r="J100" s="1"/>
      <c r="K100"/>
      <c r="L100"/>
    </row>
    <row r="101" spans="10:12" ht="18" customHeight="1">
      <c r="J101" s="1"/>
      <c r="K101"/>
      <c r="L101"/>
    </row>
    <row r="102" spans="10:12" ht="18" customHeight="1">
      <c r="J102" s="1"/>
      <c r="K102"/>
      <c r="L102"/>
    </row>
    <row r="103" spans="10:12" ht="18" customHeight="1">
      <c r="J103" s="1"/>
      <c r="K103"/>
      <c r="L103"/>
    </row>
    <row r="104" spans="10:12" ht="18" customHeight="1">
      <c r="J104" s="1"/>
      <c r="K104"/>
      <c r="L104"/>
    </row>
    <row r="105" spans="10:12" ht="18" customHeight="1">
      <c r="J105" s="1"/>
      <c r="K105"/>
      <c r="L105"/>
    </row>
    <row r="106" spans="10:12" ht="18" customHeight="1">
      <c r="J106" s="1"/>
      <c r="K106"/>
      <c r="L106"/>
    </row>
    <row r="107" spans="10:12" ht="18" customHeight="1">
      <c r="J107" s="1"/>
      <c r="K107"/>
      <c r="L107"/>
    </row>
    <row r="108" spans="10:12" ht="18" customHeight="1">
      <c r="J108" s="1"/>
      <c r="K108"/>
      <c r="L108"/>
    </row>
    <row r="109" spans="10:12" ht="18" customHeight="1">
      <c r="J109" s="1"/>
      <c r="K109"/>
      <c r="L109"/>
    </row>
    <row r="110" spans="10:12" ht="18" customHeight="1">
      <c r="J110" s="1"/>
      <c r="K110"/>
      <c r="L110"/>
    </row>
    <row r="111" spans="10:12" ht="18" customHeight="1">
      <c r="J111" s="1"/>
      <c r="K111"/>
      <c r="L111"/>
    </row>
    <row r="112" spans="10:12" ht="18" customHeight="1">
      <c r="J112" s="1"/>
      <c r="K112"/>
      <c r="L112"/>
    </row>
    <row r="113" spans="10:12" ht="18" customHeight="1">
      <c r="J113" s="1"/>
      <c r="K113"/>
      <c r="L113"/>
    </row>
    <row r="114" spans="10:12" ht="18" customHeight="1">
      <c r="J114" s="1"/>
      <c r="K114"/>
      <c r="L114"/>
    </row>
    <row r="115" spans="10:12" ht="18" customHeight="1">
      <c r="J115" s="1"/>
      <c r="K115"/>
      <c r="L115"/>
    </row>
    <row r="116" spans="10:12" ht="18" customHeight="1">
      <c r="J116" s="1"/>
      <c r="K116"/>
      <c r="L116"/>
    </row>
    <row r="117" spans="10:12" ht="18" customHeight="1">
      <c r="J117" s="1"/>
      <c r="K117"/>
      <c r="L117"/>
    </row>
    <row r="118" spans="10:12" ht="18" customHeight="1">
      <c r="J118" s="1"/>
      <c r="K118"/>
      <c r="L118"/>
    </row>
    <row r="119" spans="10:12" ht="18" customHeight="1">
      <c r="J119" s="1"/>
      <c r="K119"/>
      <c r="L119"/>
    </row>
    <row r="120" spans="10:12" ht="18" customHeight="1">
      <c r="J120" s="1"/>
      <c r="K120"/>
      <c r="L120"/>
    </row>
    <row r="121" spans="10:12" ht="18" customHeight="1">
      <c r="J121" s="1"/>
      <c r="K121"/>
      <c r="L121"/>
    </row>
    <row r="122" spans="10:12" ht="18" customHeight="1">
      <c r="J122" s="1"/>
      <c r="K122"/>
      <c r="L122"/>
    </row>
    <row r="123" spans="10:12" ht="18" customHeight="1">
      <c r="J123" s="1"/>
      <c r="K123"/>
      <c r="L123"/>
    </row>
    <row r="124" spans="10:12" ht="18" customHeight="1">
      <c r="J124" s="1"/>
      <c r="K124"/>
      <c r="L124"/>
    </row>
    <row r="125" spans="10:12" ht="18" customHeight="1">
      <c r="J125" s="1"/>
      <c r="K125"/>
      <c r="L125"/>
    </row>
    <row r="126" spans="10:12" ht="18" customHeight="1">
      <c r="J126" s="1"/>
      <c r="K126"/>
      <c r="L126"/>
    </row>
    <row r="127" spans="10:12" ht="18" customHeight="1">
      <c r="J127" s="1"/>
      <c r="K127"/>
      <c r="L127"/>
    </row>
    <row r="128" spans="10:12" ht="18" customHeight="1">
      <c r="J128" s="1"/>
      <c r="K128"/>
      <c r="L128"/>
    </row>
    <row r="129" spans="10:12" ht="18" customHeight="1">
      <c r="J129" s="1"/>
      <c r="K129"/>
      <c r="L129"/>
    </row>
    <row r="130" spans="10:12" ht="18" customHeight="1">
      <c r="J130" s="1"/>
      <c r="K130"/>
      <c r="L130"/>
    </row>
    <row r="131" spans="10:12" ht="18" customHeight="1">
      <c r="J131" s="1"/>
      <c r="K131"/>
      <c r="L131"/>
    </row>
    <row r="132" spans="10:12" ht="18" customHeight="1">
      <c r="J132" s="1"/>
      <c r="K132"/>
      <c r="L132"/>
    </row>
    <row r="133" spans="10:12" ht="18" customHeight="1">
      <c r="J133" s="1"/>
      <c r="K133"/>
      <c r="L133"/>
    </row>
    <row r="134" spans="10:12" ht="18" customHeight="1">
      <c r="J134" s="1"/>
      <c r="K134"/>
      <c r="L134"/>
    </row>
    <row r="135" spans="10:12" ht="18" customHeight="1">
      <c r="J135" s="1"/>
      <c r="K135"/>
      <c r="L135"/>
    </row>
    <row r="136" spans="10:12" ht="18" customHeight="1">
      <c r="J136" s="1"/>
      <c r="K136"/>
      <c r="L136"/>
    </row>
    <row r="137" spans="10:12" ht="18" customHeight="1">
      <c r="J137" s="1"/>
      <c r="K137"/>
      <c r="L137"/>
    </row>
    <row r="138" spans="10:12" ht="18" customHeight="1">
      <c r="J138" s="1"/>
      <c r="K138"/>
      <c r="L138"/>
    </row>
    <row r="139" spans="10:12" ht="18" customHeight="1">
      <c r="J139" s="1"/>
      <c r="K139"/>
      <c r="L139"/>
    </row>
    <row r="140" spans="10:12" ht="18" customHeight="1">
      <c r="J140" s="1"/>
      <c r="K140"/>
      <c r="L140"/>
    </row>
    <row r="141" spans="10:12" ht="18" customHeight="1">
      <c r="J141" s="1"/>
      <c r="K141"/>
      <c r="L141"/>
    </row>
    <row r="142" spans="10:12" ht="18" customHeight="1">
      <c r="J142" s="1"/>
      <c r="K142"/>
      <c r="L142"/>
    </row>
    <row r="143" spans="10:12" ht="18" customHeight="1">
      <c r="J143" s="1"/>
      <c r="K143"/>
      <c r="L143"/>
    </row>
    <row r="144" spans="10:12" ht="18" customHeight="1">
      <c r="J144" s="1"/>
      <c r="K144"/>
      <c r="L144"/>
    </row>
    <row r="145" spans="10:12" ht="18" customHeight="1">
      <c r="J145" s="1"/>
      <c r="K145"/>
      <c r="L145"/>
    </row>
    <row r="146" spans="10:12" ht="18" customHeight="1">
      <c r="J146" s="1"/>
      <c r="K146"/>
      <c r="L146"/>
    </row>
    <row r="147" spans="10:12" ht="18" customHeight="1">
      <c r="J147" s="1"/>
      <c r="K147"/>
      <c r="L147"/>
    </row>
    <row r="148" spans="10:12" ht="18" customHeight="1">
      <c r="J148" s="1"/>
      <c r="K148"/>
      <c r="L148"/>
    </row>
    <row r="149" spans="10:12" ht="18" customHeight="1">
      <c r="J149" s="1"/>
      <c r="K149"/>
      <c r="L149"/>
    </row>
    <row r="150" spans="10:12" ht="18" customHeight="1">
      <c r="J150" s="1"/>
      <c r="K150"/>
      <c r="L150"/>
    </row>
    <row r="151" spans="10:12" ht="18" customHeight="1">
      <c r="J151" s="1"/>
      <c r="K151"/>
      <c r="L151"/>
    </row>
    <row r="152" spans="10:12" ht="18" customHeight="1">
      <c r="J152" s="1"/>
      <c r="K152"/>
      <c r="L152"/>
    </row>
    <row r="153" spans="10:12" ht="18" customHeight="1">
      <c r="J153" s="1"/>
      <c r="K153"/>
      <c r="L153"/>
    </row>
    <row r="154" spans="10:12" ht="18" customHeight="1">
      <c r="J154" s="1"/>
      <c r="K154"/>
      <c r="L154"/>
    </row>
    <row r="155" spans="10:12" ht="18" customHeight="1">
      <c r="J155" s="1"/>
      <c r="K155"/>
      <c r="L155"/>
    </row>
    <row r="156" spans="10:12" ht="18" customHeight="1">
      <c r="J156" s="1"/>
      <c r="K156"/>
      <c r="L156"/>
    </row>
    <row r="157" spans="10:12" ht="18" customHeight="1">
      <c r="J157" s="1"/>
      <c r="K157"/>
      <c r="L157"/>
    </row>
    <row r="158" spans="10:12" ht="18" customHeight="1">
      <c r="J158" s="1"/>
      <c r="K158"/>
      <c r="L158"/>
    </row>
    <row r="159" spans="10:12" ht="18" customHeight="1">
      <c r="J159" s="1"/>
      <c r="K159"/>
      <c r="L159"/>
    </row>
    <row r="160" spans="10:12" ht="18" customHeight="1">
      <c r="J160" s="1"/>
      <c r="K160"/>
      <c r="L160"/>
    </row>
    <row r="161" spans="10:12" ht="18" customHeight="1">
      <c r="J161" s="1"/>
      <c r="K161"/>
      <c r="L161"/>
    </row>
    <row r="162" spans="10:12" ht="18" customHeight="1">
      <c r="J162" s="1"/>
      <c r="K162"/>
      <c r="L162"/>
    </row>
    <row r="163" spans="10:12" ht="18" customHeight="1">
      <c r="J163" s="1"/>
      <c r="K163"/>
      <c r="L163"/>
    </row>
    <row r="164" spans="10:12" ht="18" customHeight="1">
      <c r="J164" s="1"/>
      <c r="K164"/>
      <c r="L164"/>
    </row>
    <row r="165" spans="10:12" ht="18" customHeight="1">
      <c r="J165" s="1"/>
      <c r="K165"/>
      <c r="L165"/>
    </row>
    <row r="166" spans="10:12" ht="18" customHeight="1">
      <c r="J166" s="1"/>
      <c r="K166"/>
      <c r="L166"/>
    </row>
    <row r="167" spans="10:12" ht="18" customHeight="1">
      <c r="J167" s="1"/>
      <c r="K167"/>
      <c r="L167"/>
    </row>
    <row r="168" spans="10:12" ht="18" customHeight="1">
      <c r="J168" s="1"/>
      <c r="K168"/>
      <c r="L168"/>
    </row>
    <row r="169" spans="10:12" ht="18" customHeight="1">
      <c r="J169" s="1"/>
      <c r="K169"/>
      <c r="L169"/>
    </row>
    <row r="170" spans="10:12" ht="18" customHeight="1">
      <c r="J170" s="1"/>
      <c r="K170"/>
      <c r="L170"/>
    </row>
    <row r="171" spans="10:12" ht="18" customHeight="1">
      <c r="J171" s="1"/>
      <c r="K171"/>
      <c r="L171"/>
    </row>
    <row r="172" spans="10:12" ht="18" customHeight="1">
      <c r="J172" s="1"/>
      <c r="K172"/>
      <c r="L172"/>
    </row>
    <row r="173" spans="10:12" ht="18" customHeight="1">
      <c r="J173" s="1"/>
      <c r="K173"/>
      <c r="L173"/>
    </row>
    <row r="174" spans="10:12" ht="18" customHeight="1">
      <c r="J174" s="1"/>
      <c r="K174"/>
      <c r="L174"/>
    </row>
    <row r="175" spans="10:12" ht="18" customHeight="1">
      <c r="J175" s="1"/>
      <c r="K175"/>
      <c r="L175"/>
    </row>
    <row r="176" spans="10:12" ht="18" customHeight="1">
      <c r="J176" s="1"/>
      <c r="K176"/>
      <c r="L176"/>
    </row>
    <row r="177" spans="10:12" ht="18" customHeight="1">
      <c r="J177" s="1"/>
      <c r="K177"/>
      <c r="L177"/>
    </row>
    <row r="178" spans="10:12" ht="18" customHeight="1">
      <c r="J178" s="1"/>
      <c r="K178"/>
      <c r="L178"/>
    </row>
    <row r="179" spans="10:12" ht="18" customHeight="1">
      <c r="J179" s="1"/>
      <c r="K179"/>
      <c r="L179"/>
    </row>
    <row r="180" spans="10:12" ht="18" customHeight="1">
      <c r="J180" s="1"/>
      <c r="K180"/>
      <c r="L180"/>
    </row>
    <row r="181" spans="10:12" ht="18" customHeight="1">
      <c r="J181" s="1"/>
      <c r="K181"/>
      <c r="L181"/>
    </row>
    <row r="182" spans="10:12" ht="18" customHeight="1">
      <c r="J182" s="1"/>
      <c r="K182"/>
      <c r="L182"/>
    </row>
    <row r="183" spans="10:12" ht="18" customHeight="1">
      <c r="J183" s="1"/>
      <c r="K183"/>
      <c r="L183"/>
    </row>
    <row r="184" spans="10:12" ht="18" customHeight="1">
      <c r="J184" s="1"/>
      <c r="K184"/>
      <c r="L184"/>
    </row>
    <row r="185" spans="10:12" ht="18" customHeight="1">
      <c r="J185" s="1"/>
      <c r="K185"/>
      <c r="L185"/>
    </row>
    <row r="186" spans="10:12" ht="18" customHeight="1">
      <c r="J186" s="1"/>
      <c r="K186"/>
      <c r="L186"/>
    </row>
    <row r="187" spans="10:12" ht="18" customHeight="1">
      <c r="J187" s="1"/>
      <c r="K187"/>
      <c r="L187"/>
    </row>
    <row r="188" spans="10:12" ht="18" customHeight="1">
      <c r="J188" s="1"/>
      <c r="K188"/>
      <c r="L188"/>
    </row>
    <row r="189" spans="10:12" ht="18" customHeight="1">
      <c r="J189" s="1"/>
      <c r="K189"/>
      <c r="L189"/>
    </row>
    <row r="190" spans="10:12" ht="18" customHeight="1">
      <c r="J190" s="1"/>
      <c r="K190"/>
      <c r="L190"/>
    </row>
    <row r="191" spans="10:12" ht="18" customHeight="1">
      <c r="J191" s="1"/>
      <c r="K191"/>
      <c r="L191"/>
    </row>
    <row r="192" spans="10:12" ht="18" customHeight="1">
      <c r="J192" s="1"/>
      <c r="K192"/>
      <c r="L192"/>
    </row>
    <row r="193" spans="10:12" ht="18" customHeight="1">
      <c r="J193" s="1"/>
      <c r="K193"/>
      <c r="L193"/>
    </row>
    <row r="194" spans="10:12" ht="18" customHeight="1">
      <c r="J194" s="1"/>
      <c r="K194"/>
      <c r="L194"/>
    </row>
    <row r="195" spans="10:12" ht="18" customHeight="1">
      <c r="J195" s="1"/>
      <c r="K195"/>
      <c r="L195"/>
    </row>
    <row r="196" spans="10:12" ht="18" customHeight="1">
      <c r="J196" s="1"/>
      <c r="K196"/>
      <c r="L196"/>
    </row>
    <row r="197" spans="10:12" ht="18" customHeight="1">
      <c r="J197" s="1"/>
      <c r="K197"/>
      <c r="L197"/>
    </row>
    <row r="198" spans="10:12" ht="18" customHeight="1">
      <c r="J198" s="1"/>
      <c r="K198"/>
      <c r="L198"/>
    </row>
    <row r="199" spans="10:12" ht="18" customHeight="1">
      <c r="J199" s="1"/>
      <c r="K199"/>
      <c r="L199"/>
    </row>
    <row r="200" spans="10:12" ht="18" customHeight="1">
      <c r="J200" s="1"/>
      <c r="K200"/>
      <c r="L200"/>
    </row>
    <row r="201" spans="10:12" ht="18" customHeight="1">
      <c r="J201" s="1"/>
      <c r="K201"/>
      <c r="L201"/>
    </row>
    <row r="202" spans="10:12" ht="18" customHeight="1">
      <c r="J202" s="1"/>
      <c r="K202"/>
      <c r="L202"/>
    </row>
    <row r="203" spans="10:12" ht="18" customHeight="1">
      <c r="J203" s="1"/>
      <c r="K203"/>
      <c r="L203"/>
    </row>
    <row r="204" spans="10:12" ht="18" customHeight="1">
      <c r="J204" s="1"/>
      <c r="K204"/>
      <c r="L204"/>
    </row>
    <row r="205" spans="10:12" ht="18" customHeight="1">
      <c r="J205" s="1"/>
      <c r="K205"/>
      <c r="L205"/>
    </row>
    <row r="206" spans="10:12" ht="18" customHeight="1">
      <c r="J206" s="1"/>
      <c r="K206"/>
      <c r="L206"/>
    </row>
    <row r="207" spans="10:12" ht="18" customHeight="1">
      <c r="J207" s="1"/>
      <c r="K207"/>
      <c r="L207"/>
    </row>
    <row r="208" spans="10:12">
      <c r="J208" s="1"/>
      <c r="K208"/>
      <c r="L208"/>
    </row>
    <row r="209" spans="10:12">
      <c r="J209" s="1"/>
      <c r="K209"/>
      <c r="L209"/>
    </row>
    <row r="210" spans="10:12">
      <c r="J210" s="1"/>
      <c r="K210"/>
      <c r="L210"/>
    </row>
    <row r="211" spans="10:12">
      <c r="J211" s="1"/>
      <c r="K211"/>
      <c r="L211"/>
    </row>
    <row r="212" spans="10:12">
      <c r="J212" s="1"/>
      <c r="K212"/>
      <c r="L212"/>
    </row>
    <row r="213" spans="10:12">
      <c r="J213" s="1"/>
      <c r="K213"/>
      <c r="L213"/>
    </row>
    <row r="214" spans="10:12">
      <c r="J214" s="1"/>
      <c r="K214"/>
      <c r="L214"/>
    </row>
    <row r="215" spans="10:12">
      <c r="J215" s="1"/>
      <c r="K215"/>
      <c r="L215"/>
    </row>
    <row r="216" spans="10:12">
      <c r="J216" s="1"/>
      <c r="K216"/>
      <c r="L216"/>
    </row>
    <row r="217" spans="10:12">
      <c r="J217" s="1"/>
      <c r="K217"/>
      <c r="L217"/>
    </row>
    <row r="218" spans="10:12">
      <c r="J218" s="1"/>
      <c r="K218"/>
      <c r="L218"/>
    </row>
    <row r="219" spans="10:12">
      <c r="J219" s="1"/>
      <c r="K219"/>
      <c r="L219"/>
    </row>
    <row r="220" spans="10:12">
      <c r="J220" s="1"/>
      <c r="K220"/>
      <c r="L220"/>
    </row>
    <row r="221" spans="10:12">
      <c r="J221" s="1"/>
      <c r="K221"/>
      <c r="L221"/>
    </row>
    <row r="222" spans="10:12">
      <c r="J222" s="1"/>
      <c r="K222"/>
      <c r="L222"/>
    </row>
    <row r="223" spans="10:12">
      <c r="J223" s="1"/>
      <c r="K223"/>
      <c r="L223"/>
    </row>
    <row r="224" spans="10:12">
      <c r="J224" s="1"/>
      <c r="K224"/>
      <c r="L224"/>
    </row>
    <row r="225" spans="10:12">
      <c r="J225" s="1"/>
      <c r="K225"/>
      <c r="L225"/>
    </row>
    <row r="226" spans="10:12">
      <c r="J226" s="1"/>
      <c r="K226"/>
      <c r="L226"/>
    </row>
    <row r="227" spans="10:12">
      <c r="J227" s="1"/>
      <c r="K227"/>
      <c r="L227"/>
    </row>
    <row r="228" spans="10:12">
      <c r="J228" s="1"/>
      <c r="K228"/>
      <c r="L228"/>
    </row>
    <row r="229" spans="10:12">
      <c r="J229" s="1"/>
      <c r="K229"/>
      <c r="L229"/>
    </row>
    <row r="230" spans="10:12">
      <c r="J230" s="1"/>
      <c r="K230"/>
      <c r="L230"/>
    </row>
    <row r="231" spans="10:12">
      <c r="J231" s="1"/>
      <c r="K231"/>
      <c r="L231"/>
    </row>
    <row r="232" spans="10:12">
      <c r="J232" s="1"/>
      <c r="K232"/>
      <c r="L232"/>
    </row>
    <row r="233" spans="10:12">
      <c r="J233" s="1"/>
      <c r="K233"/>
      <c r="L233"/>
    </row>
    <row r="234" spans="10:12">
      <c r="J234" s="1"/>
      <c r="K234"/>
      <c r="L234"/>
    </row>
    <row r="235" spans="10:12">
      <c r="J235" s="1"/>
      <c r="K235"/>
      <c r="L235"/>
    </row>
    <row r="236" spans="10:12">
      <c r="J236" s="1"/>
      <c r="K236"/>
      <c r="L236"/>
    </row>
    <row r="237" spans="10:12">
      <c r="J237" s="1"/>
      <c r="K237"/>
      <c r="L237"/>
    </row>
    <row r="238" spans="10:12">
      <c r="J238" s="1"/>
      <c r="K238"/>
      <c r="L238"/>
    </row>
    <row r="239" spans="10:12">
      <c r="J239" s="1"/>
      <c r="K239"/>
      <c r="L239"/>
    </row>
    <row r="240" spans="10:12">
      <c r="J240" s="1"/>
      <c r="K240"/>
      <c r="L240"/>
    </row>
    <row r="241" spans="10:12">
      <c r="J241" s="1"/>
      <c r="K241"/>
      <c r="L241"/>
    </row>
    <row r="242" spans="10:12">
      <c r="J242" s="1"/>
      <c r="K242"/>
      <c r="L242"/>
    </row>
    <row r="243" spans="10:12">
      <c r="J243" s="1"/>
      <c r="K243"/>
      <c r="L243"/>
    </row>
    <row r="244" spans="10:12">
      <c r="J244" s="1"/>
      <c r="K244"/>
      <c r="L244"/>
    </row>
    <row r="245" spans="10:12">
      <c r="J245" s="1"/>
      <c r="K245"/>
      <c r="L245"/>
    </row>
    <row r="246" spans="10:12">
      <c r="J246" s="1"/>
      <c r="K246"/>
      <c r="L246"/>
    </row>
    <row r="247" spans="10:12">
      <c r="J247" s="1"/>
      <c r="K247"/>
      <c r="L247"/>
    </row>
    <row r="248" spans="10:12">
      <c r="J248" s="1"/>
      <c r="K248"/>
      <c r="L248"/>
    </row>
    <row r="249" spans="10:12">
      <c r="J249" s="1"/>
      <c r="K249"/>
      <c r="L249"/>
    </row>
    <row r="250" spans="10:12">
      <c r="J250" s="1"/>
      <c r="K250"/>
      <c r="L250"/>
    </row>
    <row r="251" spans="10:12">
      <c r="J251" s="1"/>
      <c r="K251"/>
      <c r="L251"/>
    </row>
    <row r="252" spans="10:12">
      <c r="J252" s="1"/>
      <c r="K252"/>
      <c r="L252"/>
    </row>
    <row r="253" spans="10:12">
      <c r="J253" s="1"/>
      <c r="K253"/>
      <c r="L253"/>
    </row>
    <row r="254" spans="10:12">
      <c r="J254" s="1"/>
      <c r="K254"/>
      <c r="L254"/>
    </row>
    <row r="255" spans="10:12">
      <c r="J255" s="1"/>
      <c r="K255"/>
      <c r="L255"/>
    </row>
    <row r="256" spans="10:12">
      <c r="J256" s="1"/>
      <c r="K256"/>
      <c r="L256"/>
    </row>
    <row r="257" spans="10:12">
      <c r="J257" s="1"/>
      <c r="K257"/>
      <c r="L257"/>
    </row>
    <row r="258" spans="10:12">
      <c r="J258" s="1"/>
      <c r="K258"/>
      <c r="L258"/>
    </row>
    <row r="259" spans="10:12">
      <c r="J259" s="1"/>
      <c r="K259"/>
      <c r="L259"/>
    </row>
    <row r="260" spans="10:12">
      <c r="J260" s="1"/>
      <c r="K260"/>
      <c r="L260"/>
    </row>
    <row r="261" spans="10:12">
      <c r="J261" s="1"/>
      <c r="K261"/>
      <c r="L261"/>
    </row>
    <row r="262" spans="10:12">
      <c r="J262" s="1"/>
      <c r="K262"/>
      <c r="L262"/>
    </row>
    <row r="263" spans="10:12">
      <c r="J263" s="1"/>
      <c r="K263"/>
      <c r="L263"/>
    </row>
    <row r="264" spans="10:12">
      <c r="J264" s="1"/>
      <c r="K264"/>
      <c r="L264"/>
    </row>
    <row r="265" spans="10:12">
      <c r="J265" s="1"/>
      <c r="K265"/>
      <c r="L265"/>
    </row>
    <row r="266" spans="10:12">
      <c r="J266" s="1"/>
      <c r="K266"/>
      <c r="L266"/>
    </row>
    <row r="267" spans="10:12">
      <c r="J267" s="1"/>
      <c r="K267"/>
      <c r="L267"/>
    </row>
    <row r="268" spans="10:12">
      <c r="J268" s="1"/>
      <c r="K268"/>
      <c r="L268"/>
    </row>
    <row r="269" spans="10:12">
      <c r="J269" s="1"/>
      <c r="K269"/>
      <c r="L269"/>
    </row>
    <row r="270" spans="10:12">
      <c r="J270" s="37"/>
      <c r="K270" s="6"/>
      <c r="L270" s="6"/>
    </row>
  </sheetData>
  <sheetProtection algorithmName="SHA-512" hashValue="p2XmHqG+wej+iKzLIe4T4R1ileobpEGOeIfTR5vSAfKIa+1e0ihZCXrSKWR50IUdr/KgOgbkjgkv77k9GW6jmA==" saltValue="1Ua2gklxluTijUF2dRtSGQ==" spinCount="100000" sheet="1" objects="1" scenarios="1"/>
  <protectedRanges>
    <protectedRange sqref="J6 H5:I6 B5:C6 E5:F6" name="kop"/>
    <protectedRange sqref="L11:L15" name="score"/>
  </protectedRanges>
  <mergeCells count="11">
    <mergeCell ref="D14:J14"/>
    <mergeCell ref="D15:J15"/>
    <mergeCell ref="O12:R12"/>
    <mergeCell ref="B2:J2"/>
    <mergeCell ref="B3:D3"/>
    <mergeCell ref="K8:L8"/>
    <mergeCell ref="D13:J13"/>
    <mergeCell ref="D9:J9"/>
    <mergeCell ref="D10:J10"/>
    <mergeCell ref="D11:J11"/>
    <mergeCell ref="D12:J12"/>
  </mergeCells>
  <conditionalFormatting sqref="N11:N15">
    <cfRule type="cellIs" dxfId="6" priority="1" operator="greaterThan">
      <formula>0</formula>
    </cfRule>
  </conditionalFormatting>
  <hyperlinks>
    <hyperlink ref="B11" location="'Inspector''s notes'!C86" display="a" xr:uid="{1CB3DAFD-6893-4632-9086-AFBA21112521}"/>
    <hyperlink ref="B12" location="'Inspector''s notes'!C87" display="b" xr:uid="{FBE4871E-8B50-48A4-A353-8C9100AE7B06}"/>
    <hyperlink ref="B13" location="'Inspector''s notes'!C88" display="c" xr:uid="{4B18D839-0A1F-4776-94BD-8EA5A9F925D3}"/>
    <hyperlink ref="B14" location="'Inspector''s notes'!C89" display="d" xr:uid="{C836AF76-0853-40CD-BBF2-50038F9ED135}"/>
    <hyperlink ref="B15" location="'Inspector''s notes'!C90" display="e" xr:uid="{902E3578-5039-4F56-9879-AEFE53150FD1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F21D56D9-0163-4446-A551-C13CA256C887}">
          <x14:formula1>
            <xm:f>Variables!$J$2:$J$6</xm:f>
          </x14:formula1>
          <xm:sqref>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7394-F207-4107-A27E-AFA90BB89A59}">
  <sheetPr codeName="Blad6">
    <tabColor rgb="FFB0BB17"/>
  </sheetPr>
  <dimension ref="A1:O338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51" customWidth="1"/>
    <col min="2" max="2" width="9.140625" style="78"/>
    <col min="3" max="3" width="1.7109375" style="78" customWidth="1"/>
    <col min="4" max="4" width="31" style="51" customWidth="1"/>
    <col min="5" max="5" width="9.140625" style="51"/>
    <col min="6" max="6" width="1.7109375" style="51" customWidth="1"/>
    <col min="7" max="7" width="26.7109375" style="51" customWidth="1"/>
    <col min="8" max="8" width="6.85546875" style="51" customWidth="1"/>
    <col min="9" max="9" width="1.7109375" style="51" customWidth="1"/>
    <col min="10" max="10" width="19.7109375" style="51" customWidth="1"/>
    <col min="11" max="12" width="9.28515625" style="92" customWidth="1"/>
    <col min="13" max="13" width="3.5703125" style="78" customWidth="1"/>
    <col min="14" max="14" width="5" style="173" customWidth="1"/>
    <col min="15" max="16384" width="9.140625" style="51"/>
  </cols>
  <sheetData>
    <row r="1" spans="1:15" ht="20.100000000000001" customHeight="1">
      <c r="A1" s="56"/>
      <c r="B1" s="65"/>
      <c r="C1" s="65"/>
      <c r="D1" s="56"/>
      <c r="E1" s="56"/>
      <c r="F1" s="56"/>
      <c r="G1" s="56"/>
      <c r="H1" s="56"/>
      <c r="I1" s="56"/>
      <c r="J1" s="56"/>
      <c r="K1" s="63"/>
      <c r="L1" s="63"/>
      <c r="O1" s="173"/>
    </row>
    <row r="2" spans="1:15" ht="20.100000000000001" customHeight="1">
      <c r="A2" s="56"/>
      <c r="B2" s="367" t="str">
        <f>'A. Engine performance'!B2</f>
        <v>Green Award Requirements | River Cruise Vessels</v>
      </c>
      <c r="C2" s="367"/>
      <c r="D2" s="367"/>
      <c r="E2" s="367"/>
      <c r="F2" s="367"/>
      <c r="G2" s="367"/>
      <c r="H2" s="367"/>
      <c r="I2" s="367"/>
      <c r="J2" s="367"/>
      <c r="K2" s="79"/>
      <c r="L2" s="63"/>
      <c r="O2" s="173"/>
    </row>
    <row r="3" spans="1:15" s="88" customFormat="1" ht="20.100000000000001" customHeight="1">
      <c r="A3" s="62"/>
      <c r="B3" s="452" t="s">
        <v>339</v>
      </c>
      <c r="C3" s="452"/>
      <c r="D3" s="452"/>
      <c r="E3" s="452"/>
      <c r="F3" s="452"/>
      <c r="G3" s="452"/>
      <c r="H3" s="452"/>
      <c r="I3" s="452"/>
      <c r="J3" s="452"/>
      <c r="K3" s="63"/>
      <c r="L3" s="63"/>
      <c r="M3" s="81"/>
      <c r="N3" s="169"/>
      <c r="O3" s="169"/>
    </row>
    <row r="4" spans="1:15" s="88" customFormat="1" ht="20.100000000000001" customHeight="1">
      <c r="A4" s="62"/>
      <c r="B4" s="63"/>
      <c r="C4" s="65"/>
      <c r="D4" s="62"/>
      <c r="E4" s="62"/>
      <c r="F4" s="62"/>
      <c r="G4" s="62"/>
      <c r="H4" s="62"/>
      <c r="I4" s="62"/>
      <c r="J4" s="62"/>
      <c r="K4" s="63"/>
      <c r="L4" s="63"/>
      <c r="M4" s="63"/>
      <c r="N4" s="169"/>
      <c r="O4" s="169"/>
    </row>
    <row r="5" spans="1:15" s="55" customFormat="1" ht="19.5" customHeight="1">
      <c r="A5" s="56"/>
      <c r="B5" s="313" t="str">
        <f>'D. General certification'!B5</f>
        <v>Vessel</v>
      </c>
      <c r="C5" s="314" t="s">
        <v>54</v>
      </c>
      <c r="D5" s="315">
        <f>'A. Engine performance'!D5</f>
        <v>0</v>
      </c>
      <c r="E5" s="66" t="str">
        <f>'D. General certification'!E5</f>
        <v xml:space="preserve"> ENI</v>
      </c>
      <c r="F5" s="66" t="s">
        <v>54</v>
      </c>
      <c r="G5" s="316">
        <f>'A. Engine performance'!I5</f>
        <v>0</v>
      </c>
      <c r="H5" s="66" t="str">
        <f>'D. General certification'!H5</f>
        <v>Date</v>
      </c>
      <c r="I5" s="56" t="s">
        <v>54</v>
      </c>
      <c r="J5" s="317" t="str">
        <f>'A. Engine performance'!O5</f>
        <v>&lt;&lt;Date&gt;&gt;</v>
      </c>
      <c r="K5" s="65"/>
      <c r="L5" s="65"/>
      <c r="M5" s="65"/>
      <c r="N5" s="173"/>
      <c r="O5" s="173"/>
    </row>
    <row r="6" spans="1:15" s="55" customFormat="1" ht="20.100000000000001" customHeight="1">
      <c r="A6" s="303"/>
      <c r="B6" s="313" t="str">
        <f>'D. General certification'!B6</f>
        <v>Inspector</v>
      </c>
      <c r="C6" s="314" t="s">
        <v>54</v>
      </c>
      <c r="D6" s="315">
        <f>'A. Engine performance'!D6</f>
        <v>0</v>
      </c>
      <c r="E6" s="66" t="str">
        <f>'D. General certification'!E6</f>
        <v xml:space="preserve"> Location</v>
      </c>
      <c r="F6" s="66" t="s">
        <v>54</v>
      </c>
      <c r="G6" s="328" t="str">
        <f>'A. Engine performance'!I6</f>
        <v>&lt;&lt;Location&gt;&gt;</v>
      </c>
      <c r="H6" s="321"/>
      <c r="I6" s="321"/>
      <c r="J6" s="321"/>
      <c r="K6" s="65"/>
      <c r="L6" s="65"/>
      <c r="M6" s="65"/>
      <c r="N6" s="173"/>
      <c r="O6" s="173"/>
    </row>
    <row r="7" spans="1:15" s="57" customFormat="1" ht="20.100000000000001" customHeight="1">
      <c r="A7" s="62"/>
      <c r="B7" s="63"/>
      <c r="C7" s="65"/>
      <c r="D7" s="84"/>
      <c r="E7" s="62"/>
      <c r="F7" s="62"/>
      <c r="G7" s="62"/>
      <c r="H7" s="62"/>
      <c r="I7" s="62"/>
      <c r="J7" s="62"/>
      <c r="K7" s="63"/>
      <c r="L7" s="63"/>
      <c r="M7" s="63"/>
      <c r="N7" s="169"/>
      <c r="O7" s="169"/>
    </row>
    <row r="8" spans="1:15" ht="18" customHeight="1">
      <c r="A8" s="62"/>
      <c r="B8" s="63"/>
      <c r="C8" s="65"/>
      <c r="D8" s="62"/>
      <c r="E8" s="62"/>
      <c r="F8" s="62"/>
      <c r="G8" s="62"/>
      <c r="H8" s="62"/>
      <c r="I8" s="62"/>
      <c r="J8" s="62"/>
      <c r="K8" s="446" t="s">
        <v>9</v>
      </c>
      <c r="L8" s="446"/>
      <c r="M8" s="65"/>
      <c r="O8" s="173"/>
    </row>
    <row r="9" spans="1:15" s="57" customFormat="1" ht="18" customHeight="1">
      <c r="A9" s="62"/>
      <c r="B9" s="329" t="s">
        <v>107</v>
      </c>
      <c r="C9" s="65"/>
      <c r="D9" s="449" t="s">
        <v>115</v>
      </c>
      <c r="E9" s="449"/>
      <c r="F9" s="449"/>
      <c r="G9" s="449"/>
      <c r="H9" s="449"/>
      <c r="I9" s="449"/>
      <c r="J9" s="450"/>
      <c r="K9" s="142" t="s">
        <v>8</v>
      </c>
      <c r="L9" s="142" t="s">
        <v>111</v>
      </c>
      <c r="M9" s="63"/>
      <c r="N9" s="169"/>
      <c r="O9" s="169"/>
    </row>
    <row r="10" spans="1:15" s="57" customFormat="1" ht="18" customHeight="1">
      <c r="A10" s="62"/>
      <c r="B10" s="309" t="s">
        <v>1</v>
      </c>
      <c r="C10" s="65"/>
      <c r="D10" s="435" t="s">
        <v>62</v>
      </c>
      <c r="E10" s="435"/>
      <c r="F10" s="435"/>
      <c r="G10" s="435"/>
      <c r="H10" s="435"/>
      <c r="I10" s="435"/>
      <c r="J10" s="440"/>
      <c r="K10" s="143">
        <v>10</v>
      </c>
      <c r="L10" s="330"/>
      <c r="M10" s="63"/>
      <c r="N10" s="169">
        <f>L10-K10</f>
        <v>-10</v>
      </c>
      <c r="O10" s="169"/>
    </row>
    <row r="11" spans="1:15" s="57" customFormat="1" ht="18" customHeight="1">
      <c r="A11" s="62"/>
      <c r="B11" s="309" t="s">
        <v>2</v>
      </c>
      <c r="C11" s="65"/>
      <c r="D11" s="435" t="s">
        <v>123</v>
      </c>
      <c r="E11" s="435"/>
      <c r="F11" s="435"/>
      <c r="G11" s="435"/>
      <c r="H11" s="435"/>
      <c r="I11" s="435"/>
      <c r="J11" s="440"/>
      <c r="K11" s="143">
        <v>15</v>
      </c>
      <c r="L11" s="144"/>
      <c r="M11" s="63"/>
      <c r="N11" s="169">
        <f t="shared" ref="N11:N74" si="0">L11-K11</f>
        <v>-15</v>
      </c>
      <c r="O11" s="169"/>
    </row>
    <row r="12" spans="1:15" s="57" customFormat="1" ht="30" customHeight="1">
      <c r="A12" s="62"/>
      <c r="B12" s="309" t="s">
        <v>3</v>
      </c>
      <c r="C12" s="65"/>
      <c r="D12" s="435" t="s">
        <v>61</v>
      </c>
      <c r="E12" s="435"/>
      <c r="F12" s="435"/>
      <c r="G12" s="435"/>
      <c r="H12" s="435"/>
      <c r="I12" s="435"/>
      <c r="J12" s="440"/>
      <c r="K12" s="143">
        <v>10</v>
      </c>
      <c r="L12" s="144"/>
      <c r="M12" s="63"/>
      <c r="N12" s="169">
        <f t="shared" si="0"/>
        <v>-10</v>
      </c>
      <c r="O12" s="169"/>
    </row>
    <row r="13" spans="1:15" s="57" customFormat="1" ht="18" customHeight="1">
      <c r="A13" s="62"/>
      <c r="B13" s="309" t="s">
        <v>4</v>
      </c>
      <c r="C13" s="65"/>
      <c r="D13" s="435" t="s">
        <v>308</v>
      </c>
      <c r="E13" s="435"/>
      <c r="F13" s="435"/>
      <c r="G13" s="435"/>
      <c r="H13" s="435"/>
      <c r="I13" s="435"/>
      <c r="J13" s="440"/>
      <c r="K13" s="143">
        <v>15</v>
      </c>
      <c r="L13" s="144"/>
      <c r="M13" s="63"/>
      <c r="N13" s="169">
        <f t="shared" si="0"/>
        <v>-15</v>
      </c>
      <c r="O13" s="169"/>
    </row>
    <row r="14" spans="1:15" ht="18" customHeight="1">
      <c r="A14" s="62"/>
      <c r="B14" s="63"/>
      <c r="C14" s="65"/>
      <c r="D14" s="438"/>
      <c r="E14" s="438"/>
      <c r="F14" s="438"/>
      <c r="G14" s="438"/>
      <c r="H14" s="438"/>
      <c r="I14" s="438"/>
      <c r="J14" s="438"/>
      <c r="K14" s="147">
        <f>SUM(K10:K13)</f>
        <v>50</v>
      </c>
      <c r="L14" s="147">
        <f>SUM(L10:L13)</f>
        <v>0</v>
      </c>
      <c r="M14" s="65"/>
      <c r="N14" s="169">
        <f t="shared" si="0"/>
        <v>-50</v>
      </c>
      <c r="O14" s="173"/>
    </row>
    <row r="15" spans="1:15" ht="18" customHeight="1">
      <c r="A15" s="62"/>
      <c r="B15" s="63"/>
      <c r="C15" s="65"/>
      <c r="D15" s="84"/>
      <c r="E15" s="84"/>
      <c r="F15" s="84"/>
      <c r="G15" s="84"/>
      <c r="H15" s="84"/>
      <c r="I15" s="84"/>
      <c r="J15" s="84"/>
      <c r="K15" s="63"/>
      <c r="L15" s="63"/>
      <c r="M15" s="65"/>
      <c r="N15" s="169"/>
      <c r="O15" s="173"/>
    </row>
    <row r="16" spans="1:15" s="57" customFormat="1" ht="18" customHeight="1">
      <c r="A16" s="62"/>
      <c r="B16" s="329" t="s">
        <v>108</v>
      </c>
      <c r="C16" s="65"/>
      <c r="D16" s="449" t="s">
        <v>261</v>
      </c>
      <c r="E16" s="449"/>
      <c r="F16" s="449"/>
      <c r="G16" s="449"/>
      <c r="H16" s="449"/>
      <c r="I16" s="449"/>
      <c r="J16" s="449"/>
      <c r="K16" s="142" t="s">
        <v>8</v>
      </c>
      <c r="L16" s="142" t="s">
        <v>111</v>
      </c>
      <c r="M16" s="63"/>
      <c r="N16" s="169"/>
      <c r="O16" s="169"/>
    </row>
    <row r="17" spans="1:15" s="89" customFormat="1" ht="18" customHeight="1">
      <c r="A17" s="160"/>
      <c r="B17" s="306" t="s">
        <v>1</v>
      </c>
      <c r="C17" s="331"/>
      <c r="D17" s="434" t="s">
        <v>221</v>
      </c>
      <c r="E17" s="434"/>
      <c r="F17" s="434"/>
      <c r="G17" s="434"/>
      <c r="H17" s="434"/>
      <c r="I17" s="434"/>
      <c r="J17" s="434"/>
      <c r="K17" s="308">
        <v>10</v>
      </c>
      <c r="L17" s="143"/>
      <c r="M17" s="332"/>
      <c r="N17" s="169">
        <f t="shared" si="0"/>
        <v>-10</v>
      </c>
      <c r="O17" s="339"/>
    </row>
    <row r="18" spans="1:15" s="89" customFormat="1" ht="18" customHeight="1">
      <c r="A18" s="160"/>
      <c r="B18" s="306" t="s">
        <v>2</v>
      </c>
      <c r="C18" s="331"/>
      <c r="D18" s="434" t="s">
        <v>307</v>
      </c>
      <c r="E18" s="434"/>
      <c r="F18" s="434"/>
      <c r="G18" s="434"/>
      <c r="H18" s="434"/>
      <c r="I18" s="434"/>
      <c r="J18" s="434"/>
      <c r="K18" s="308">
        <v>10</v>
      </c>
      <c r="L18" s="143"/>
      <c r="M18" s="332"/>
      <c r="N18" s="169">
        <f t="shared" si="0"/>
        <v>-10</v>
      </c>
      <c r="O18" s="339"/>
    </row>
    <row r="19" spans="1:15" s="90" customFormat="1" ht="18" customHeight="1">
      <c r="A19" s="62"/>
      <c r="B19" s="306" t="s">
        <v>3</v>
      </c>
      <c r="C19" s="65"/>
      <c r="D19" s="435" t="s">
        <v>116</v>
      </c>
      <c r="E19" s="435"/>
      <c r="F19" s="435"/>
      <c r="G19" s="435"/>
      <c r="H19" s="435"/>
      <c r="I19" s="435"/>
      <c r="J19" s="435"/>
      <c r="K19" s="308">
        <v>5</v>
      </c>
      <c r="L19" s="144"/>
      <c r="M19" s="63"/>
      <c r="N19" s="169">
        <f t="shared" si="0"/>
        <v>-5</v>
      </c>
      <c r="O19" s="340"/>
    </row>
    <row r="20" spans="1:15" s="90" customFormat="1" ht="18" customHeight="1">
      <c r="A20" s="160"/>
      <c r="B20" s="306" t="s">
        <v>4</v>
      </c>
      <c r="C20" s="65"/>
      <c r="D20" s="435" t="s">
        <v>118</v>
      </c>
      <c r="E20" s="435"/>
      <c r="F20" s="435"/>
      <c r="G20" s="435"/>
      <c r="H20" s="435"/>
      <c r="I20" s="435"/>
      <c r="J20" s="435"/>
      <c r="K20" s="308">
        <v>10</v>
      </c>
      <c r="L20" s="144"/>
      <c r="M20" s="63"/>
      <c r="N20" s="169">
        <f t="shared" si="0"/>
        <v>-10</v>
      </c>
      <c r="O20" s="340"/>
    </row>
    <row r="21" spans="1:15" s="90" customFormat="1" ht="18" customHeight="1">
      <c r="A21" s="160"/>
      <c r="B21" s="306" t="s">
        <v>5</v>
      </c>
      <c r="C21" s="65"/>
      <c r="D21" s="435" t="s">
        <v>30</v>
      </c>
      <c r="E21" s="435"/>
      <c r="F21" s="435"/>
      <c r="G21" s="435"/>
      <c r="H21" s="435"/>
      <c r="I21" s="435"/>
      <c r="J21" s="435"/>
      <c r="K21" s="308">
        <v>15</v>
      </c>
      <c r="L21" s="144"/>
      <c r="M21" s="63"/>
      <c r="N21" s="169">
        <f t="shared" si="0"/>
        <v>-15</v>
      </c>
      <c r="O21" s="340"/>
    </row>
    <row r="22" spans="1:15" s="90" customFormat="1" ht="18" customHeight="1">
      <c r="A22" s="62"/>
      <c r="B22" s="306" t="s">
        <v>6</v>
      </c>
      <c r="C22" s="65"/>
      <c r="D22" s="435" t="s">
        <v>65</v>
      </c>
      <c r="E22" s="435"/>
      <c r="F22" s="435"/>
      <c r="G22" s="435"/>
      <c r="H22" s="435"/>
      <c r="I22" s="435"/>
      <c r="J22" s="435"/>
      <c r="K22" s="308">
        <v>10</v>
      </c>
      <c r="L22" s="144"/>
      <c r="M22" s="63"/>
      <c r="N22" s="169">
        <f t="shared" si="0"/>
        <v>-10</v>
      </c>
      <c r="O22" s="340"/>
    </row>
    <row r="23" spans="1:15" s="90" customFormat="1" ht="18" customHeight="1">
      <c r="A23" s="160"/>
      <c r="B23" s="306" t="s">
        <v>7</v>
      </c>
      <c r="C23" s="65"/>
      <c r="D23" s="434" t="s">
        <v>266</v>
      </c>
      <c r="E23" s="434"/>
      <c r="F23" s="434"/>
      <c r="G23" s="434"/>
      <c r="H23" s="434"/>
      <c r="I23" s="434"/>
      <c r="J23" s="434"/>
      <c r="K23" s="308">
        <v>20</v>
      </c>
      <c r="L23" s="144"/>
      <c r="M23" s="63"/>
      <c r="N23" s="169">
        <f t="shared" si="0"/>
        <v>-20</v>
      </c>
      <c r="O23" s="340"/>
    </row>
    <row r="24" spans="1:15" s="90" customFormat="1" ht="18" customHeight="1">
      <c r="A24" s="160"/>
      <c r="B24" s="306" t="s">
        <v>31</v>
      </c>
      <c r="C24" s="65"/>
      <c r="D24" s="434" t="s">
        <v>267</v>
      </c>
      <c r="E24" s="434"/>
      <c r="F24" s="434"/>
      <c r="G24" s="434"/>
      <c r="H24" s="434"/>
      <c r="I24" s="434"/>
      <c r="J24" s="434"/>
      <c r="K24" s="308">
        <v>10</v>
      </c>
      <c r="L24" s="144"/>
      <c r="M24" s="63"/>
      <c r="N24" s="169">
        <f t="shared" si="0"/>
        <v>-10</v>
      </c>
      <c r="O24" s="340"/>
    </row>
    <row r="25" spans="1:15" s="90" customFormat="1" ht="18" customHeight="1">
      <c r="A25" s="62"/>
      <c r="B25" s="306" t="s">
        <v>32</v>
      </c>
      <c r="C25" s="65"/>
      <c r="D25" s="435" t="s">
        <v>249</v>
      </c>
      <c r="E25" s="435"/>
      <c r="F25" s="435"/>
      <c r="G25" s="435"/>
      <c r="H25" s="435"/>
      <c r="I25" s="435"/>
      <c r="J25" s="435"/>
      <c r="K25" s="308">
        <v>10</v>
      </c>
      <c r="L25" s="144"/>
      <c r="M25" s="63"/>
      <c r="N25" s="169">
        <f t="shared" si="0"/>
        <v>-10</v>
      </c>
      <c r="O25" s="340"/>
    </row>
    <row r="26" spans="1:15" s="90" customFormat="1" ht="18" customHeight="1">
      <c r="A26" s="160"/>
      <c r="B26" s="306" t="s">
        <v>36</v>
      </c>
      <c r="C26" s="65"/>
      <c r="D26" s="435" t="s">
        <v>226</v>
      </c>
      <c r="E26" s="435"/>
      <c r="F26" s="435"/>
      <c r="G26" s="435"/>
      <c r="H26" s="435"/>
      <c r="I26" s="435"/>
      <c r="J26" s="435"/>
      <c r="K26" s="308">
        <v>20</v>
      </c>
      <c r="L26" s="144"/>
      <c r="M26" s="63"/>
      <c r="N26" s="169">
        <f t="shared" si="0"/>
        <v>-20</v>
      </c>
      <c r="O26" s="340"/>
    </row>
    <row r="27" spans="1:15" s="90" customFormat="1" ht="18" customHeight="1">
      <c r="A27" s="84"/>
      <c r="B27" s="333"/>
      <c r="C27" s="65"/>
      <c r="D27" s="453"/>
      <c r="E27" s="453"/>
      <c r="F27" s="453"/>
      <c r="G27" s="453"/>
      <c r="H27" s="453"/>
      <c r="I27" s="453"/>
      <c r="J27" s="453"/>
      <c r="K27" s="333"/>
      <c r="L27" s="63"/>
      <c r="M27" s="63"/>
      <c r="N27" s="169"/>
      <c r="O27" s="340"/>
    </row>
    <row r="28" spans="1:15" s="90" customFormat="1" ht="18" customHeight="1">
      <c r="A28" s="84"/>
      <c r="B28" s="333"/>
      <c r="C28" s="65"/>
      <c r="D28" s="453"/>
      <c r="E28" s="453"/>
      <c r="F28" s="453"/>
      <c r="G28" s="453"/>
      <c r="H28" s="453"/>
      <c r="I28" s="453"/>
      <c r="J28" s="453"/>
      <c r="K28" s="333"/>
      <c r="L28" s="63"/>
      <c r="M28" s="63"/>
      <c r="N28" s="169"/>
      <c r="O28" s="340"/>
    </row>
    <row r="29" spans="1:15" s="90" customFormat="1" ht="18" customHeight="1">
      <c r="A29" s="84"/>
      <c r="B29" s="333"/>
      <c r="C29" s="65"/>
      <c r="D29" s="110"/>
      <c r="E29" s="110"/>
      <c r="F29" s="110"/>
      <c r="G29" s="110"/>
      <c r="H29" s="110"/>
      <c r="I29" s="110"/>
      <c r="J29" s="110"/>
      <c r="K29" s="333"/>
      <c r="L29" s="63"/>
      <c r="M29" s="63"/>
      <c r="N29" s="169"/>
      <c r="O29" s="340"/>
    </row>
    <row r="30" spans="1:15" s="90" customFormat="1" ht="18" customHeight="1">
      <c r="A30" s="84"/>
      <c r="B30" s="436" t="str">
        <f>B3</f>
        <v xml:space="preserve">E. Safety &amp; Quality (S&amp;Q) </v>
      </c>
      <c r="C30" s="436"/>
      <c r="D30" s="436"/>
      <c r="E30" s="436"/>
      <c r="F30" s="436"/>
      <c r="G30" s="436"/>
      <c r="H30" s="436"/>
      <c r="I30" s="436"/>
      <c r="J30" s="436"/>
      <c r="K30" s="448" t="s">
        <v>264</v>
      </c>
      <c r="L30" s="448"/>
      <c r="M30" s="63"/>
      <c r="N30" s="169"/>
      <c r="O30" s="340"/>
    </row>
    <row r="31" spans="1:15" s="90" customFormat="1" ht="18" customHeight="1">
      <c r="A31" s="84"/>
      <c r="B31" s="334"/>
      <c r="C31" s="65"/>
      <c r="D31" s="334"/>
      <c r="E31" s="61"/>
      <c r="F31" s="61"/>
      <c r="G31" s="61"/>
      <c r="H31" s="61"/>
      <c r="I31" s="61"/>
      <c r="J31" s="61"/>
      <c r="K31" s="333"/>
      <c r="L31" s="63"/>
      <c r="M31" s="63"/>
      <c r="N31" s="169"/>
      <c r="O31" s="340"/>
    </row>
    <row r="32" spans="1:15" s="90" customFormat="1" ht="18" customHeight="1">
      <c r="A32" s="159"/>
      <c r="B32" s="329" t="s">
        <v>108</v>
      </c>
      <c r="C32" s="65"/>
      <c r="D32" s="449" t="s">
        <v>29</v>
      </c>
      <c r="E32" s="449"/>
      <c r="F32" s="449"/>
      <c r="G32" s="449"/>
      <c r="H32" s="449"/>
      <c r="I32" s="449"/>
      <c r="J32" s="449"/>
      <c r="K32" s="142" t="s">
        <v>8</v>
      </c>
      <c r="L32" s="142" t="s">
        <v>111</v>
      </c>
      <c r="M32" s="63"/>
      <c r="N32" s="169"/>
      <c r="O32" s="340"/>
    </row>
    <row r="33" spans="1:15" s="90" customFormat="1" ht="18" customHeight="1">
      <c r="A33" s="159"/>
      <c r="B33" s="306" t="s">
        <v>69</v>
      </c>
      <c r="C33" s="65"/>
      <c r="D33" s="435" t="s">
        <v>268</v>
      </c>
      <c r="E33" s="435"/>
      <c r="F33" s="435"/>
      <c r="G33" s="435"/>
      <c r="H33" s="435"/>
      <c r="I33" s="435"/>
      <c r="J33" s="435"/>
      <c r="K33" s="308">
        <v>20</v>
      </c>
      <c r="L33" s="144"/>
      <c r="M33" s="63"/>
      <c r="N33" s="169">
        <f t="shared" si="0"/>
        <v>-20</v>
      </c>
      <c r="O33" s="340"/>
    </row>
    <row r="34" spans="1:15" s="90" customFormat="1" ht="27" customHeight="1">
      <c r="A34" s="159"/>
      <c r="B34" s="306" t="s">
        <v>70</v>
      </c>
      <c r="C34" s="65"/>
      <c r="D34" s="435" t="s">
        <v>120</v>
      </c>
      <c r="E34" s="435"/>
      <c r="F34" s="435"/>
      <c r="G34" s="435"/>
      <c r="H34" s="435"/>
      <c r="I34" s="435"/>
      <c r="J34" s="435"/>
      <c r="K34" s="308">
        <v>20</v>
      </c>
      <c r="L34" s="144"/>
      <c r="M34" s="63"/>
      <c r="N34" s="169">
        <f t="shared" si="0"/>
        <v>-20</v>
      </c>
      <c r="O34" s="340"/>
    </row>
    <row r="35" spans="1:15" s="90" customFormat="1" ht="18" customHeight="1">
      <c r="A35" s="159"/>
      <c r="B35" s="306" t="s">
        <v>71</v>
      </c>
      <c r="C35" s="65"/>
      <c r="D35" s="435" t="s">
        <v>309</v>
      </c>
      <c r="E35" s="435"/>
      <c r="F35" s="435"/>
      <c r="G35" s="435"/>
      <c r="H35" s="435"/>
      <c r="I35" s="435"/>
      <c r="J35" s="435"/>
      <c r="K35" s="308">
        <v>10</v>
      </c>
      <c r="L35" s="144"/>
      <c r="M35" s="63"/>
      <c r="N35" s="169">
        <f t="shared" si="0"/>
        <v>-10</v>
      </c>
      <c r="O35" s="340"/>
    </row>
    <row r="36" spans="1:15" s="90" customFormat="1" ht="18" customHeight="1">
      <c r="A36" s="84"/>
      <c r="B36" s="333"/>
      <c r="C36" s="65"/>
      <c r="D36" s="107"/>
      <c r="E36" s="107"/>
      <c r="F36" s="107"/>
      <c r="G36" s="107"/>
      <c r="H36" s="107"/>
      <c r="I36" s="107"/>
      <c r="J36" s="107"/>
      <c r="K36" s="335">
        <f>SUM(K17:K35)</f>
        <v>170</v>
      </c>
      <c r="L36" s="335">
        <f>SUM(L17:L35)</f>
        <v>0</v>
      </c>
      <c r="M36" s="63"/>
      <c r="N36" s="169">
        <f t="shared" si="0"/>
        <v>-170</v>
      </c>
      <c r="O36" s="340"/>
    </row>
    <row r="37" spans="1:15" s="57" customFormat="1" ht="18" customHeight="1">
      <c r="A37" s="62"/>
      <c r="B37" s="451" t="s">
        <v>0</v>
      </c>
      <c r="C37" s="451"/>
      <c r="D37" s="451"/>
      <c r="E37" s="84"/>
      <c r="F37" s="84"/>
      <c r="G37" s="84"/>
      <c r="H37" s="84"/>
      <c r="I37" s="84"/>
      <c r="J37" s="84"/>
      <c r="K37" s="333"/>
      <c r="L37" s="63"/>
      <c r="M37" s="63"/>
      <c r="N37" s="169"/>
      <c r="O37" s="169"/>
    </row>
    <row r="38" spans="1:15" s="57" customFormat="1" ht="18" customHeight="1">
      <c r="A38" s="62"/>
      <c r="B38" s="329" t="s">
        <v>109</v>
      </c>
      <c r="C38" s="65"/>
      <c r="D38" s="449" t="s">
        <v>33</v>
      </c>
      <c r="E38" s="449"/>
      <c r="F38" s="449"/>
      <c r="G38" s="449"/>
      <c r="H38" s="449"/>
      <c r="I38" s="449"/>
      <c r="J38" s="450"/>
      <c r="K38" s="142" t="s">
        <v>8</v>
      </c>
      <c r="L38" s="142" t="s">
        <v>111</v>
      </c>
      <c r="M38" s="63"/>
      <c r="N38" s="169"/>
      <c r="O38" s="169"/>
    </row>
    <row r="39" spans="1:15" s="57" customFormat="1" ht="18" customHeight="1">
      <c r="A39" s="62"/>
      <c r="B39" s="306" t="s">
        <v>1</v>
      </c>
      <c r="C39" s="65"/>
      <c r="D39" s="435" t="s">
        <v>35</v>
      </c>
      <c r="E39" s="435"/>
      <c r="F39" s="435"/>
      <c r="G39" s="435"/>
      <c r="H39" s="435"/>
      <c r="I39" s="435"/>
      <c r="J39" s="440"/>
      <c r="K39" s="311">
        <v>10</v>
      </c>
      <c r="L39" s="144"/>
      <c r="M39" s="63"/>
      <c r="N39" s="169">
        <f t="shared" si="0"/>
        <v>-10</v>
      </c>
      <c r="O39" s="169"/>
    </row>
    <row r="40" spans="1:15" s="57" customFormat="1" ht="18" customHeight="1">
      <c r="A40" s="62"/>
      <c r="B40" s="306" t="s">
        <v>2</v>
      </c>
      <c r="C40" s="65"/>
      <c r="D40" s="435" t="s">
        <v>122</v>
      </c>
      <c r="E40" s="435"/>
      <c r="F40" s="435"/>
      <c r="G40" s="435"/>
      <c r="H40" s="435"/>
      <c r="I40" s="435"/>
      <c r="J40" s="440"/>
      <c r="K40" s="308">
        <v>5</v>
      </c>
      <c r="L40" s="144"/>
      <c r="M40" s="63"/>
      <c r="N40" s="169">
        <f t="shared" si="0"/>
        <v>-5</v>
      </c>
      <c r="O40" s="169"/>
    </row>
    <row r="41" spans="1:15" s="57" customFormat="1" ht="18" customHeight="1">
      <c r="A41" s="62"/>
      <c r="B41" s="306" t="s">
        <v>3</v>
      </c>
      <c r="C41" s="65"/>
      <c r="D41" s="435" t="s">
        <v>124</v>
      </c>
      <c r="E41" s="435"/>
      <c r="F41" s="435"/>
      <c r="G41" s="435"/>
      <c r="H41" s="435"/>
      <c r="I41" s="435"/>
      <c r="J41" s="440"/>
      <c r="K41" s="308">
        <v>5</v>
      </c>
      <c r="L41" s="144"/>
      <c r="M41" s="63"/>
      <c r="N41" s="169">
        <f t="shared" si="0"/>
        <v>-5</v>
      </c>
      <c r="O41" s="169"/>
    </row>
    <row r="42" spans="1:15" s="57" customFormat="1" ht="18" customHeight="1">
      <c r="A42" s="62"/>
      <c r="B42" s="306" t="s">
        <v>4</v>
      </c>
      <c r="C42" s="65"/>
      <c r="D42" s="435" t="s">
        <v>34</v>
      </c>
      <c r="E42" s="435"/>
      <c r="F42" s="435"/>
      <c r="G42" s="435"/>
      <c r="H42" s="435"/>
      <c r="I42" s="435"/>
      <c r="J42" s="440"/>
      <c r="K42" s="308">
        <v>5</v>
      </c>
      <c r="L42" s="144"/>
      <c r="M42" s="63"/>
      <c r="N42" s="169">
        <f t="shared" si="0"/>
        <v>-5</v>
      </c>
      <c r="O42" s="169"/>
    </row>
    <row r="43" spans="1:15" ht="18" customHeight="1">
      <c r="B43" s="306" t="s">
        <v>5</v>
      </c>
      <c r="C43" s="65"/>
      <c r="D43" s="435" t="s">
        <v>63</v>
      </c>
      <c r="E43" s="435"/>
      <c r="F43" s="435"/>
      <c r="G43" s="435"/>
      <c r="H43" s="435"/>
      <c r="I43" s="435"/>
      <c r="J43" s="440"/>
      <c r="K43" s="308">
        <v>10</v>
      </c>
      <c r="L43" s="144"/>
      <c r="M43" s="65"/>
      <c r="N43" s="169">
        <f t="shared" si="0"/>
        <v>-10</v>
      </c>
      <c r="O43" s="173"/>
    </row>
    <row r="44" spans="1:15" ht="18" customHeight="1">
      <c r="B44" s="333"/>
      <c r="C44" s="65"/>
      <c r="D44" s="107"/>
      <c r="E44" s="107"/>
      <c r="F44" s="107"/>
      <c r="G44" s="107"/>
      <c r="H44" s="107"/>
      <c r="I44" s="107"/>
      <c r="J44" s="107"/>
      <c r="K44" s="145">
        <f>SUM(K39:K43)</f>
        <v>35</v>
      </c>
      <c r="L44" s="145">
        <f>SUM(L39:L43)</f>
        <v>0</v>
      </c>
      <c r="M44" s="65"/>
      <c r="N44" s="169">
        <f t="shared" si="0"/>
        <v>-35</v>
      </c>
      <c r="O44" s="173"/>
    </row>
    <row r="45" spans="1:15" ht="18" customHeight="1">
      <c r="B45" s="333"/>
      <c r="C45" s="65"/>
      <c r="D45" s="107"/>
      <c r="E45" s="107"/>
      <c r="F45" s="107"/>
      <c r="G45" s="107"/>
      <c r="H45" s="107"/>
      <c r="I45" s="107"/>
      <c r="J45" s="107"/>
      <c r="K45" s="63"/>
      <c r="L45" s="63"/>
      <c r="M45" s="65"/>
      <c r="N45" s="169"/>
      <c r="O45" s="173"/>
    </row>
    <row r="46" spans="1:15" ht="18" customHeight="1">
      <c r="B46" s="329" t="s">
        <v>211</v>
      </c>
      <c r="C46" s="65"/>
      <c r="D46" s="449" t="s">
        <v>377</v>
      </c>
      <c r="E46" s="449"/>
      <c r="F46" s="449"/>
      <c r="G46" s="449"/>
      <c r="H46" s="449"/>
      <c r="I46" s="449"/>
      <c r="J46" s="449"/>
      <c r="K46" s="336" t="s">
        <v>8</v>
      </c>
      <c r="L46" s="336" t="s">
        <v>111</v>
      </c>
      <c r="M46" s="65"/>
      <c r="N46" s="169"/>
      <c r="O46" s="173"/>
    </row>
    <row r="47" spans="1:15" ht="18" customHeight="1">
      <c r="B47" s="337" t="s">
        <v>1</v>
      </c>
      <c r="C47" s="65"/>
      <c r="D47" s="435" t="s">
        <v>66</v>
      </c>
      <c r="E47" s="435"/>
      <c r="F47" s="435"/>
      <c r="G47" s="435"/>
      <c r="H47" s="435"/>
      <c r="I47" s="435"/>
      <c r="J47" s="435"/>
      <c r="K47" s="308">
        <v>5</v>
      </c>
      <c r="L47" s="308"/>
      <c r="M47" s="65"/>
      <c r="N47" s="169">
        <f t="shared" si="0"/>
        <v>-5</v>
      </c>
      <c r="O47" s="173"/>
    </row>
    <row r="48" spans="1:15" ht="18" customHeight="1">
      <c r="B48" s="307" t="s">
        <v>2</v>
      </c>
      <c r="C48" s="65"/>
      <c r="D48" s="435" t="s">
        <v>117</v>
      </c>
      <c r="E48" s="435"/>
      <c r="F48" s="435"/>
      <c r="G48" s="435"/>
      <c r="H48" s="435"/>
      <c r="I48" s="435"/>
      <c r="J48" s="440"/>
      <c r="K48" s="143">
        <v>15</v>
      </c>
      <c r="L48" s="143"/>
      <c r="M48" s="65"/>
      <c r="N48" s="169">
        <f t="shared" si="0"/>
        <v>-15</v>
      </c>
      <c r="O48" s="173"/>
    </row>
    <row r="49" spans="1:15" ht="18" customHeight="1">
      <c r="B49" s="306" t="s">
        <v>3</v>
      </c>
      <c r="C49" s="65"/>
      <c r="D49" s="435" t="s">
        <v>113</v>
      </c>
      <c r="E49" s="435"/>
      <c r="F49" s="435"/>
      <c r="G49" s="435"/>
      <c r="H49" s="435"/>
      <c r="I49" s="435"/>
      <c r="J49" s="440"/>
      <c r="K49" s="308">
        <v>5</v>
      </c>
      <c r="L49" s="308"/>
      <c r="M49" s="65"/>
      <c r="N49" s="169">
        <f t="shared" si="0"/>
        <v>-5</v>
      </c>
      <c r="O49" s="173"/>
    </row>
    <row r="50" spans="1:15" ht="18" customHeight="1">
      <c r="B50" s="306" t="s">
        <v>4</v>
      </c>
      <c r="C50" s="65"/>
      <c r="D50" s="435" t="s">
        <v>67</v>
      </c>
      <c r="E50" s="435"/>
      <c r="F50" s="435"/>
      <c r="G50" s="435"/>
      <c r="H50" s="435"/>
      <c r="I50" s="435"/>
      <c r="J50" s="440"/>
      <c r="K50" s="308">
        <v>10</v>
      </c>
      <c r="L50" s="308"/>
      <c r="M50" s="65"/>
      <c r="N50" s="169">
        <f t="shared" si="0"/>
        <v>-10</v>
      </c>
      <c r="O50" s="173"/>
    </row>
    <row r="51" spans="1:15" ht="18" customHeight="1">
      <c r="B51" s="306" t="s">
        <v>5</v>
      </c>
      <c r="C51" s="65"/>
      <c r="D51" s="435" t="s">
        <v>68</v>
      </c>
      <c r="E51" s="435"/>
      <c r="F51" s="435"/>
      <c r="G51" s="435"/>
      <c r="H51" s="435"/>
      <c r="I51" s="435"/>
      <c r="J51" s="440"/>
      <c r="K51" s="308">
        <v>10</v>
      </c>
      <c r="L51" s="308"/>
      <c r="M51" s="65"/>
      <c r="N51" s="169">
        <f t="shared" si="0"/>
        <v>-10</v>
      </c>
      <c r="O51" s="173"/>
    </row>
    <row r="52" spans="1:15" ht="18" customHeight="1">
      <c r="B52" s="306" t="s">
        <v>6</v>
      </c>
      <c r="C52" s="65"/>
      <c r="D52" s="435" t="s">
        <v>114</v>
      </c>
      <c r="E52" s="435"/>
      <c r="F52" s="435"/>
      <c r="G52" s="435"/>
      <c r="H52" s="435"/>
      <c r="I52" s="435"/>
      <c r="J52" s="440"/>
      <c r="K52" s="308">
        <v>5</v>
      </c>
      <c r="L52" s="308"/>
      <c r="M52" s="65"/>
      <c r="N52" s="169">
        <f t="shared" si="0"/>
        <v>-5</v>
      </c>
      <c r="O52" s="173"/>
    </row>
    <row r="53" spans="1:15" ht="18" customHeight="1">
      <c r="B53" s="306" t="s">
        <v>7</v>
      </c>
      <c r="C53" s="65"/>
      <c r="D53" s="435" t="s">
        <v>121</v>
      </c>
      <c r="E53" s="435"/>
      <c r="F53" s="435"/>
      <c r="G53" s="435"/>
      <c r="H53" s="435"/>
      <c r="I53" s="435"/>
      <c r="J53" s="440"/>
      <c r="K53" s="308">
        <v>10</v>
      </c>
      <c r="L53" s="308"/>
      <c r="M53" s="65"/>
      <c r="N53" s="169">
        <f t="shared" si="0"/>
        <v>-10</v>
      </c>
      <c r="O53" s="173"/>
    </row>
    <row r="54" spans="1:15" ht="18" customHeight="1">
      <c r="B54" s="333"/>
      <c r="C54" s="65"/>
      <c r="D54" s="107"/>
      <c r="E54" s="107"/>
      <c r="F54" s="107"/>
      <c r="G54" s="107"/>
      <c r="H54" s="107"/>
      <c r="I54" s="107"/>
      <c r="J54" s="107"/>
      <c r="K54" s="335">
        <f>SUM(K47:K53)</f>
        <v>60</v>
      </c>
      <c r="L54" s="335">
        <f>SUM(L47:L53)</f>
        <v>0</v>
      </c>
      <c r="M54" s="65"/>
      <c r="N54" s="169">
        <f t="shared" si="0"/>
        <v>-60</v>
      </c>
      <c r="O54" s="173"/>
    </row>
    <row r="55" spans="1:15" ht="18" customHeight="1">
      <c r="B55" s="65"/>
      <c r="C55" s="65"/>
      <c r="D55" s="110"/>
      <c r="E55" s="110"/>
      <c r="F55" s="110"/>
      <c r="G55" s="110"/>
      <c r="H55" s="110"/>
      <c r="I55" s="110"/>
      <c r="J55" s="110"/>
      <c r="K55" s="63"/>
      <c r="L55" s="63"/>
      <c r="M55" s="65"/>
      <c r="N55" s="169"/>
      <c r="O55" s="173"/>
    </row>
    <row r="56" spans="1:15" ht="18" customHeight="1">
      <c r="B56" s="65"/>
      <c r="C56" s="65"/>
      <c r="D56" s="110"/>
      <c r="E56" s="110"/>
      <c r="F56" s="110"/>
      <c r="G56" s="110"/>
      <c r="H56" s="110"/>
      <c r="I56" s="110"/>
      <c r="J56" s="110"/>
      <c r="K56" s="63"/>
      <c r="L56" s="63"/>
      <c r="M56" s="65"/>
      <c r="N56" s="169"/>
      <c r="O56" s="173" t="s">
        <v>0</v>
      </c>
    </row>
    <row r="57" spans="1:15" ht="18" customHeight="1">
      <c r="B57" s="436" t="str">
        <f>B3</f>
        <v xml:space="preserve">E. Safety &amp; Quality (S&amp;Q) </v>
      </c>
      <c r="C57" s="436"/>
      <c r="D57" s="436"/>
      <c r="E57" s="436"/>
      <c r="F57" s="436"/>
      <c r="G57" s="436"/>
      <c r="H57" s="436"/>
      <c r="I57" s="436"/>
      <c r="J57" s="436"/>
      <c r="K57" s="448" t="s">
        <v>263</v>
      </c>
      <c r="L57" s="448"/>
      <c r="M57" s="65"/>
      <c r="N57" s="169"/>
      <c r="O57" s="173"/>
    </row>
    <row r="58" spans="1:15" ht="18" customHeight="1">
      <c r="B58" s="65"/>
      <c r="C58" s="65"/>
      <c r="D58" s="110"/>
      <c r="E58" s="110"/>
      <c r="F58" s="110"/>
      <c r="G58" s="110"/>
      <c r="H58" s="110"/>
      <c r="I58" s="110"/>
      <c r="J58" s="110"/>
      <c r="K58" s="63"/>
      <c r="L58" s="63"/>
      <c r="M58" s="65"/>
      <c r="N58" s="169"/>
      <c r="O58" s="173" t="s">
        <v>0</v>
      </c>
    </row>
    <row r="59" spans="1:15" ht="18" customHeight="1">
      <c r="B59" s="329" t="s">
        <v>241</v>
      </c>
      <c r="C59" s="65"/>
      <c r="D59" s="449" t="s">
        <v>64</v>
      </c>
      <c r="E59" s="449"/>
      <c r="F59" s="449"/>
      <c r="G59" s="449"/>
      <c r="H59" s="449"/>
      <c r="I59" s="449"/>
      <c r="J59" s="449"/>
      <c r="K59" s="142" t="s">
        <v>8</v>
      </c>
      <c r="L59" s="142" t="s">
        <v>111</v>
      </c>
      <c r="M59" s="65"/>
      <c r="N59" s="169"/>
      <c r="O59" s="173"/>
    </row>
    <row r="60" spans="1:15" ht="18" customHeight="1">
      <c r="B60" s="307" t="s">
        <v>1</v>
      </c>
      <c r="C60" s="65"/>
      <c r="D60" s="435" t="s">
        <v>310</v>
      </c>
      <c r="E60" s="435"/>
      <c r="F60" s="435"/>
      <c r="G60" s="435"/>
      <c r="H60" s="435"/>
      <c r="I60" s="435"/>
      <c r="J60" s="435"/>
      <c r="K60" s="308">
        <v>20</v>
      </c>
      <c r="L60" s="144"/>
      <c r="M60" s="65"/>
      <c r="N60" s="169">
        <f t="shared" si="0"/>
        <v>-20</v>
      </c>
      <c r="O60" s="173"/>
    </row>
    <row r="61" spans="1:15" ht="30" customHeight="1">
      <c r="B61" s="306" t="s">
        <v>2</v>
      </c>
      <c r="C61" s="65"/>
      <c r="D61" s="435" t="s">
        <v>342</v>
      </c>
      <c r="E61" s="435"/>
      <c r="F61" s="435"/>
      <c r="G61" s="435"/>
      <c r="H61" s="435"/>
      <c r="I61" s="435"/>
      <c r="J61" s="435"/>
      <c r="K61" s="308">
        <v>10</v>
      </c>
      <c r="L61" s="144"/>
      <c r="M61" s="65"/>
      <c r="N61" s="169">
        <f t="shared" si="0"/>
        <v>-10</v>
      </c>
      <c r="O61" s="173"/>
    </row>
    <row r="62" spans="1:15" ht="30" customHeight="1">
      <c r="B62" s="306" t="s">
        <v>3</v>
      </c>
      <c r="C62" s="65"/>
      <c r="D62" s="435" t="s">
        <v>343</v>
      </c>
      <c r="E62" s="435"/>
      <c r="F62" s="435"/>
      <c r="G62" s="435"/>
      <c r="H62" s="435"/>
      <c r="I62" s="435"/>
      <c r="J62" s="435"/>
      <c r="K62" s="308">
        <v>10</v>
      </c>
      <c r="L62" s="308"/>
      <c r="M62" s="65"/>
      <c r="N62" s="169">
        <f t="shared" si="0"/>
        <v>-10</v>
      </c>
      <c r="O62" s="173"/>
    </row>
    <row r="63" spans="1:15" s="87" customFormat="1" ht="30" customHeight="1">
      <c r="A63" s="51"/>
      <c r="B63" s="306" t="s">
        <v>4</v>
      </c>
      <c r="C63" s="65"/>
      <c r="D63" s="435" t="s">
        <v>125</v>
      </c>
      <c r="E63" s="435"/>
      <c r="F63" s="435"/>
      <c r="G63" s="435"/>
      <c r="H63" s="435"/>
      <c r="I63" s="435"/>
      <c r="J63" s="435"/>
      <c r="K63" s="308">
        <v>15</v>
      </c>
      <c r="L63" s="308"/>
      <c r="M63" s="338"/>
      <c r="N63" s="169">
        <f t="shared" si="0"/>
        <v>-15</v>
      </c>
      <c r="O63" s="341"/>
    </row>
    <row r="64" spans="1:15" ht="18" customHeight="1">
      <c r="B64" s="306" t="s">
        <v>5</v>
      </c>
      <c r="C64" s="65"/>
      <c r="D64" s="435" t="s">
        <v>350</v>
      </c>
      <c r="E64" s="435"/>
      <c r="F64" s="435"/>
      <c r="G64" s="435"/>
      <c r="H64" s="435"/>
      <c r="I64" s="435"/>
      <c r="J64" s="435"/>
      <c r="K64" s="308">
        <v>10</v>
      </c>
      <c r="L64" s="308"/>
      <c r="M64" s="65"/>
      <c r="N64" s="169">
        <f t="shared" si="0"/>
        <v>-10</v>
      </c>
      <c r="O64" s="173"/>
    </row>
    <row r="65" spans="2:15" ht="30" customHeight="1">
      <c r="B65" s="306" t="s">
        <v>6</v>
      </c>
      <c r="C65" s="65"/>
      <c r="D65" s="435" t="s">
        <v>246</v>
      </c>
      <c r="E65" s="435"/>
      <c r="F65" s="435"/>
      <c r="G65" s="435"/>
      <c r="H65" s="435"/>
      <c r="I65" s="435"/>
      <c r="J65" s="435"/>
      <c r="K65" s="308">
        <v>5</v>
      </c>
      <c r="L65" s="308"/>
      <c r="M65" s="65"/>
      <c r="N65" s="169">
        <f t="shared" si="0"/>
        <v>-5</v>
      </c>
      <c r="O65" s="173"/>
    </row>
    <row r="66" spans="2:15" ht="18" customHeight="1">
      <c r="B66" s="333"/>
      <c r="C66" s="65"/>
      <c r="D66" s="107"/>
      <c r="E66" s="107"/>
      <c r="F66" s="107"/>
      <c r="G66" s="107"/>
      <c r="H66" s="107"/>
      <c r="I66" s="107"/>
      <c r="J66" s="107"/>
      <c r="K66" s="335">
        <f>SUM(K60:K65)</f>
        <v>70</v>
      </c>
      <c r="L66" s="335">
        <f>SUM(L60:L65)</f>
        <v>0</v>
      </c>
      <c r="M66" s="65"/>
      <c r="N66" s="169">
        <f t="shared" si="0"/>
        <v>-70</v>
      </c>
      <c r="O66" s="173" t="s">
        <v>0</v>
      </c>
    </row>
    <row r="67" spans="2:15" ht="18" customHeight="1">
      <c r="B67" s="333"/>
      <c r="C67" s="65"/>
      <c r="D67" s="107"/>
      <c r="E67" s="107"/>
      <c r="F67" s="107"/>
      <c r="G67" s="107"/>
      <c r="H67" s="107"/>
      <c r="I67" s="107"/>
      <c r="J67" s="107"/>
      <c r="K67" s="333"/>
      <c r="L67" s="63"/>
      <c r="M67" s="65"/>
      <c r="N67" s="169"/>
      <c r="O67" s="173"/>
    </row>
    <row r="68" spans="2:15" ht="18" customHeight="1">
      <c r="B68" s="329" t="s">
        <v>242</v>
      </c>
      <c r="C68" s="65"/>
      <c r="D68" s="449" t="s">
        <v>228</v>
      </c>
      <c r="E68" s="449"/>
      <c r="F68" s="449"/>
      <c r="G68" s="449"/>
      <c r="H68" s="449"/>
      <c r="I68" s="449"/>
      <c r="J68" s="449"/>
      <c r="K68" s="142" t="s">
        <v>8</v>
      </c>
      <c r="L68" s="142" t="s">
        <v>111</v>
      </c>
      <c r="M68" s="65"/>
      <c r="N68" s="169"/>
      <c r="O68" s="173"/>
    </row>
    <row r="69" spans="2:15" ht="27.75" customHeight="1">
      <c r="B69" s="306" t="s">
        <v>1</v>
      </c>
      <c r="C69" s="65"/>
      <c r="D69" s="435" t="s">
        <v>229</v>
      </c>
      <c r="E69" s="435"/>
      <c r="F69" s="435"/>
      <c r="G69" s="435"/>
      <c r="H69" s="435"/>
      <c r="I69" s="435"/>
      <c r="J69" s="435"/>
      <c r="K69" s="143">
        <v>20</v>
      </c>
      <c r="L69" s="143"/>
      <c r="M69" s="65"/>
      <c r="N69" s="169">
        <f t="shared" si="0"/>
        <v>-20</v>
      </c>
      <c r="O69" s="173"/>
    </row>
    <row r="70" spans="2:15" ht="30" customHeight="1">
      <c r="B70" s="306" t="s">
        <v>2</v>
      </c>
      <c r="C70" s="65"/>
      <c r="D70" s="435" t="s">
        <v>233</v>
      </c>
      <c r="E70" s="435"/>
      <c r="F70" s="435"/>
      <c r="G70" s="435"/>
      <c r="H70" s="435"/>
      <c r="I70" s="435"/>
      <c r="J70" s="435"/>
      <c r="K70" s="143">
        <v>10</v>
      </c>
      <c r="L70" s="143"/>
      <c r="M70" s="65"/>
      <c r="N70" s="169">
        <f t="shared" si="0"/>
        <v>-10</v>
      </c>
      <c r="O70" s="173"/>
    </row>
    <row r="71" spans="2:15" ht="18" customHeight="1">
      <c r="B71" s="306" t="s">
        <v>3</v>
      </c>
      <c r="C71" s="65"/>
      <c r="D71" s="434" t="s">
        <v>230</v>
      </c>
      <c r="E71" s="434"/>
      <c r="F71" s="434"/>
      <c r="G71" s="434"/>
      <c r="H71" s="434"/>
      <c r="I71" s="434"/>
      <c r="J71" s="434"/>
      <c r="K71" s="143">
        <v>10</v>
      </c>
      <c r="L71" s="143"/>
      <c r="M71" s="65"/>
      <c r="N71" s="169">
        <f t="shared" si="0"/>
        <v>-10</v>
      </c>
      <c r="O71" s="173"/>
    </row>
    <row r="72" spans="2:15" ht="18" customHeight="1">
      <c r="B72" s="306" t="s">
        <v>4</v>
      </c>
      <c r="C72" s="65"/>
      <c r="D72" s="434" t="s">
        <v>231</v>
      </c>
      <c r="E72" s="434"/>
      <c r="F72" s="434"/>
      <c r="G72" s="434"/>
      <c r="H72" s="434"/>
      <c r="I72" s="434"/>
      <c r="J72" s="434"/>
      <c r="K72" s="143">
        <v>10</v>
      </c>
      <c r="L72" s="143"/>
      <c r="M72" s="65"/>
      <c r="N72" s="169">
        <f t="shared" si="0"/>
        <v>-10</v>
      </c>
      <c r="O72" s="173"/>
    </row>
    <row r="73" spans="2:15" ht="30" customHeight="1">
      <c r="B73" s="306" t="s">
        <v>5</v>
      </c>
      <c r="C73" s="65"/>
      <c r="D73" s="435" t="s">
        <v>232</v>
      </c>
      <c r="E73" s="435"/>
      <c r="F73" s="435"/>
      <c r="G73" s="435"/>
      <c r="H73" s="435"/>
      <c r="I73" s="435"/>
      <c r="J73" s="435"/>
      <c r="K73" s="143">
        <v>10</v>
      </c>
      <c r="L73" s="143"/>
      <c r="M73" s="65"/>
      <c r="N73" s="169">
        <f t="shared" si="0"/>
        <v>-10</v>
      </c>
      <c r="O73" s="173"/>
    </row>
    <row r="74" spans="2:15" ht="18" customHeight="1">
      <c r="B74" s="306" t="s">
        <v>6</v>
      </c>
      <c r="C74" s="65"/>
      <c r="D74" s="434" t="s">
        <v>344</v>
      </c>
      <c r="E74" s="434"/>
      <c r="F74" s="434"/>
      <c r="G74" s="434"/>
      <c r="H74" s="434"/>
      <c r="I74" s="434"/>
      <c r="J74" s="434"/>
      <c r="K74" s="143">
        <v>10</v>
      </c>
      <c r="L74" s="143"/>
      <c r="M74" s="65"/>
      <c r="N74" s="169">
        <f t="shared" si="0"/>
        <v>-10</v>
      </c>
      <c r="O74" s="173"/>
    </row>
    <row r="75" spans="2:15" ht="18" customHeight="1">
      <c r="B75" s="306" t="s">
        <v>7</v>
      </c>
      <c r="C75" s="65"/>
      <c r="D75" s="434" t="s">
        <v>345</v>
      </c>
      <c r="E75" s="434"/>
      <c r="F75" s="434"/>
      <c r="G75" s="434"/>
      <c r="H75" s="434"/>
      <c r="I75" s="434"/>
      <c r="J75" s="434"/>
      <c r="K75" s="143">
        <v>5</v>
      </c>
      <c r="L75" s="143"/>
      <c r="M75" s="65"/>
      <c r="N75" s="169">
        <f t="shared" ref="N75:N86" si="1">L75-K75</f>
        <v>-5</v>
      </c>
      <c r="O75" s="173"/>
    </row>
    <row r="76" spans="2:15" ht="18" customHeight="1">
      <c r="B76" s="333"/>
      <c r="C76" s="65"/>
      <c r="D76" s="84"/>
      <c r="E76" s="84"/>
      <c r="F76" s="84"/>
      <c r="G76" s="84"/>
      <c r="H76" s="84"/>
      <c r="I76" s="84"/>
      <c r="J76" s="84"/>
      <c r="K76" s="336">
        <f>SUM(K69:K75)</f>
        <v>75</v>
      </c>
      <c r="L76" s="336">
        <f>SUM(L69:L75)</f>
        <v>0</v>
      </c>
      <c r="M76" s="65"/>
      <c r="N76" s="169">
        <f t="shared" si="1"/>
        <v>-75</v>
      </c>
      <c r="O76" s="173"/>
    </row>
    <row r="77" spans="2:15" ht="18" customHeight="1">
      <c r="B77" s="333"/>
      <c r="C77" s="65"/>
      <c r="D77" s="107"/>
      <c r="E77" s="107"/>
      <c r="F77" s="107"/>
      <c r="G77" s="107"/>
      <c r="H77" s="107"/>
      <c r="I77" s="107"/>
      <c r="J77" s="107"/>
      <c r="K77" s="333"/>
      <c r="L77" s="63"/>
      <c r="M77" s="65"/>
      <c r="N77" s="169"/>
      <c r="O77" s="173"/>
    </row>
    <row r="78" spans="2:15" ht="18" customHeight="1">
      <c r="B78" s="333"/>
      <c r="C78" s="65"/>
      <c r="D78" s="107"/>
      <c r="E78" s="107"/>
      <c r="F78" s="107"/>
      <c r="G78" s="107"/>
      <c r="H78" s="107"/>
      <c r="I78" s="107"/>
      <c r="J78" s="107"/>
      <c r="K78" s="333"/>
      <c r="L78" s="63"/>
      <c r="M78" s="65"/>
      <c r="N78" s="169"/>
      <c r="O78" s="173"/>
    </row>
    <row r="79" spans="2:15" ht="18" customHeight="1">
      <c r="B79" s="436" t="str">
        <f>B3</f>
        <v xml:space="preserve">E. Safety &amp; Quality (S&amp;Q) </v>
      </c>
      <c r="C79" s="436"/>
      <c r="D79" s="436"/>
      <c r="E79" s="436"/>
      <c r="F79" s="436"/>
      <c r="G79" s="436"/>
      <c r="H79" s="436"/>
      <c r="I79" s="436"/>
      <c r="J79" s="436"/>
      <c r="K79" s="448" t="s">
        <v>263</v>
      </c>
      <c r="L79" s="448"/>
      <c r="M79" s="65"/>
      <c r="N79" s="169"/>
      <c r="O79" s="173"/>
    </row>
    <row r="80" spans="2:15" ht="18" customHeight="1">
      <c r="B80" s="333"/>
      <c r="C80" s="65"/>
      <c r="D80" s="107"/>
      <c r="E80" s="107"/>
      <c r="F80" s="107"/>
      <c r="G80" s="107"/>
      <c r="H80" s="107"/>
      <c r="I80" s="107"/>
      <c r="J80" s="107"/>
      <c r="K80" s="333"/>
      <c r="L80" s="63"/>
      <c r="M80" s="65"/>
      <c r="N80" s="169"/>
      <c r="O80" s="173"/>
    </row>
    <row r="81" spans="1:15" s="57" customFormat="1" ht="18" customHeight="1">
      <c r="A81" s="62"/>
      <c r="B81" s="329" t="s">
        <v>328</v>
      </c>
      <c r="C81" s="314"/>
      <c r="D81" s="449" t="s">
        <v>119</v>
      </c>
      <c r="E81" s="449"/>
      <c r="F81" s="449"/>
      <c r="G81" s="449"/>
      <c r="H81" s="449"/>
      <c r="I81" s="449"/>
      <c r="J81" s="449"/>
      <c r="K81" s="142" t="s">
        <v>8</v>
      </c>
      <c r="L81" s="142" t="s">
        <v>111</v>
      </c>
      <c r="M81" s="63"/>
      <c r="N81" s="169"/>
      <c r="O81" s="169"/>
    </row>
    <row r="82" spans="1:15" s="57" customFormat="1" ht="18" customHeight="1">
      <c r="A82" s="62"/>
      <c r="B82" s="329"/>
      <c r="C82" s="314"/>
      <c r="D82" s="439" t="s">
        <v>227</v>
      </c>
      <c r="E82" s="439"/>
      <c r="F82" s="439"/>
      <c r="G82" s="439"/>
      <c r="H82" s="439"/>
      <c r="I82" s="439"/>
      <c r="J82" s="439"/>
      <c r="K82" s="142"/>
      <c r="L82" s="142"/>
      <c r="M82" s="63"/>
      <c r="N82" s="169"/>
      <c r="O82" s="169"/>
    </row>
    <row r="83" spans="1:15" s="57" customFormat="1" ht="18" customHeight="1">
      <c r="A83" s="62"/>
      <c r="B83" s="309" t="s">
        <v>1</v>
      </c>
      <c r="C83" s="65"/>
      <c r="D83" s="434" t="s">
        <v>269</v>
      </c>
      <c r="E83" s="434"/>
      <c r="F83" s="434"/>
      <c r="G83" s="434"/>
      <c r="H83" s="434"/>
      <c r="I83" s="434"/>
      <c r="J83" s="434"/>
      <c r="K83" s="308">
        <v>15</v>
      </c>
      <c r="L83" s="144"/>
      <c r="M83" s="63"/>
      <c r="N83" s="169">
        <f t="shared" si="1"/>
        <v>-15</v>
      </c>
      <c r="O83" s="169"/>
    </row>
    <row r="84" spans="1:15" s="57" customFormat="1" ht="18" customHeight="1">
      <c r="A84" s="62"/>
      <c r="B84" s="309" t="s">
        <v>2</v>
      </c>
      <c r="C84" s="65"/>
      <c r="D84" s="435" t="s">
        <v>247</v>
      </c>
      <c r="E84" s="435"/>
      <c r="F84" s="435"/>
      <c r="G84" s="435"/>
      <c r="H84" s="435"/>
      <c r="I84" s="435"/>
      <c r="J84" s="435"/>
      <c r="K84" s="308">
        <v>10</v>
      </c>
      <c r="L84" s="144"/>
      <c r="M84" s="63"/>
      <c r="N84" s="169">
        <f t="shared" si="1"/>
        <v>-10</v>
      </c>
      <c r="O84" s="169"/>
    </row>
    <row r="85" spans="1:15" s="57" customFormat="1" ht="18" customHeight="1">
      <c r="A85" s="62"/>
      <c r="B85" s="309" t="s">
        <v>3</v>
      </c>
      <c r="C85" s="65"/>
      <c r="D85" s="435" t="s">
        <v>260</v>
      </c>
      <c r="E85" s="435"/>
      <c r="F85" s="435"/>
      <c r="G85" s="435"/>
      <c r="H85" s="435"/>
      <c r="I85" s="435"/>
      <c r="J85" s="435"/>
      <c r="K85" s="308">
        <v>15</v>
      </c>
      <c r="L85" s="144"/>
      <c r="M85" s="63"/>
      <c r="N85" s="169">
        <f t="shared" si="1"/>
        <v>-15</v>
      </c>
      <c r="O85" s="169"/>
    </row>
    <row r="86" spans="1:15" s="57" customFormat="1" ht="18" customHeight="1">
      <c r="A86" s="62"/>
      <c r="B86" s="63" t="s">
        <v>0</v>
      </c>
      <c r="C86" s="65"/>
      <c r="D86" s="438" t="s">
        <v>0</v>
      </c>
      <c r="E86" s="438"/>
      <c r="F86" s="438"/>
      <c r="G86" s="438"/>
      <c r="H86" s="438"/>
      <c r="I86" s="438"/>
      <c r="J86" s="438"/>
      <c r="K86" s="147">
        <f>SUM(K82:K85)</f>
        <v>40</v>
      </c>
      <c r="L86" s="147">
        <f>SUM(L82:L85)</f>
        <v>0</v>
      </c>
      <c r="M86" s="63"/>
      <c r="N86" s="169">
        <f t="shared" si="1"/>
        <v>-40</v>
      </c>
      <c r="O86" s="169"/>
    </row>
    <row r="87" spans="1:15" s="57" customFormat="1" ht="18" customHeight="1">
      <c r="A87" s="62"/>
      <c r="B87" s="63"/>
      <c r="C87" s="65"/>
      <c r="D87" s="84"/>
      <c r="E87" s="84"/>
      <c r="F87" s="84"/>
      <c r="G87" s="84"/>
      <c r="H87" s="84"/>
      <c r="I87" s="84"/>
      <c r="J87" s="84"/>
      <c r="K87" s="63"/>
      <c r="L87" s="63"/>
      <c r="M87" s="63"/>
      <c r="N87" s="169"/>
      <c r="O87" s="169"/>
    </row>
    <row r="88" spans="1:15" ht="18" customHeight="1">
      <c r="B88" s="65"/>
      <c r="C88" s="65"/>
      <c r="D88" s="56"/>
      <c r="E88" s="56"/>
      <c r="F88" s="56"/>
      <c r="G88" s="56"/>
      <c r="H88" s="56"/>
      <c r="I88" s="56"/>
      <c r="J88" s="56"/>
      <c r="K88" s="63"/>
      <c r="L88" s="63"/>
      <c r="M88" s="65"/>
      <c r="N88" s="169"/>
      <c r="O88" s="173"/>
    </row>
    <row r="89" spans="1:15" ht="18" customHeight="1">
      <c r="B89" s="65"/>
      <c r="C89" s="65"/>
      <c r="D89" s="56"/>
      <c r="E89" s="56"/>
      <c r="F89" s="56"/>
      <c r="G89" s="56"/>
      <c r="H89" s="56"/>
      <c r="I89" s="56"/>
      <c r="J89" s="56"/>
      <c r="K89" s="63"/>
      <c r="L89" s="63"/>
      <c r="M89" s="65"/>
      <c r="N89" s="169"/>
      <c r="O89" s="173"/>
    </row>
    <row r="90" spans="1:15" ht="18" customHeight="1">
      <c r="B90" s="65"/>
      <c r="C90" s="65"/>
      <c r="D90" s="56"/>
      <c r="E90" s="56"/>
      <c r="F90" s="56"/>
      <c r="G90" s="56"/>
      <c r="H90" s="56"/>
      <c r="I90" s="56"/>
      <c r="J90" s="56"/>
      <c r="K90" s="63"/>
      <c r="L90" s="63"/>
      <c r="M90" s="65"/>
      <c r="N90" s="169"/>
      <c r="O90" s="173"/>
    </row>
    <row r="91" spans="1:15" ht="18" customHeight="1">
      <c r="B91" s="65"/>
      <c r="C91" s="65"/>
      <c r="D91" s="56"/>
      <c r="E91" s="56"/>
      <c r="F91" s="56" t="s">
        <v>0</v>
      </c>
      <c r="G91" s="56"/>
      <c r="H91" s="56"/>
      <c r="I91" s="56"/>
      <c r="J91" s="56"/>
      <c r="K91" s="63"/>
      <c r="L91" s="63"/>
      <c r="M91" s="65"/>
      <c r="N91" s="169"/>
      <c r="O91" s="173"/>
    </row>
    <row r="92" spans="1:15" ht="18" customHeight="1">
      <c r="B92" s="65"/>
      <c r="C92" s="65"/>
      <c r="D92" s="56"/>
      <c r="E92" s="56"/>
      <c r="F92" s="56"/>
      <c r="G92" s="56"/>
      <c r="H92" s="56"/>
      <c r="I92" s="56"/>
      <c r="J92" s="56"/>
      <c r="K92" s="63"/>
      <c r="L92" s="63"/>
      <c r="M92" s="65"/>
      <c r="N92" s="169"/>
      <c r="O92" s="173"/>
    </row>
    <row r="93" spans="1:15" ht="18" customHeight="1">
      <c r="B93" s="65"/>
      <c r="C93" s="65"/>
      <c r="D93" s="56"/>
      <c r="E93" s="56"/>
      <c r="F93" s="56"/>
      <c r="G93" s="56"/>
      <c r="H93" s="56"/>
      <c r="I93" s="56"/>
      <c r="J93" s="56"/>
      <c r="K93" s="63"/>
      <c r="L93" s="63"/>
      <c r="M93" s="65"/>
      <c r="N93" s="169"/>
      <c r="O93" s="173"/>
    </row>
    <row r="94" spans="1:15" ht="18" customHeight="1">
      <c r="B94" s="65"/>
      <c r="C94" s="65"/>
      <c r="D94" s="56"/>
      <c r="E94" s="56"/>
      <c r="F94" s="56"/>
      <c r="G94" s="56"/>
      <c r="H94" s="56"/>
      <c r="I94" s="56"/>
      <c r="J94" s="56"/>
      <c r="K94" s="63"/>
      <c r="L94" s="63"/>
      <c r="M94" s="65"/>
      <c r="N94" s="169"/>
      <c r="O94" s="173"/>
    </row>
    <row r="95" spans="1:15" ht="18" customHeight="1">
      <c r="B95" s="65"/>
      <c r="C95" s="65"/>
      <c r="D95" s="56"/>
      <c r="E95" s="56"/>
      <c r="F95" s="56"/>
      <c r="G95" s="56"/>
      <c r="H95" s="56"/>
      <c r="I95" s="56"/>
      <c r="J95" s="56"/>
      <c r="K95" s="63"/>
      <c r="L95" s="63"/>
      <c r="M95" s="65"/>
      <c r="N95" s="169"/>
      <c r="O95" s="173"/>
    </row>
    <row r="96" spans="1:15" ht="18" customHeight="1">
      <c r="B96" s="65"/>
      <c r="C96" s="65"/>
      <c r="D96" s="56"/>
      <c r="E96" s="56"/>
      <c r="F96" s="56"/>
      <c r="G96" s="56"/>
      <c r="H96" s="56"/>
      <c r="I96" s="56"/>
      <c r="J96" s="56"/>
      <c r="K96" s="63"/>
      <c r="L96" s="63"/>
      <c r="M96" s="65"/>
      <c r="N96" s="169"/>
      <c r="O96" s="173"/>
    </row>
    <row r="97" spans="2:15" ht="18" customHeight="1">
      <c r="B97" s="65"/>
      <c r="C97" s="65"/>
      <c r="D97" s="56"/>
      <c r="E97" s="56"/>
      <c r="F97" s="56"/>
      <c r="G97" s="56"/>
      <c r="H97" s="56"/>
      <c r="I97" s="56"/>
      <c r="J97" s="56"/>
      <c r="K97" s="63"/>
      <c r="L97" s="63"/>
      <c r="M97" s="65"/>
      <c r="N97" s="169"/>
      <c r="O97" s="173"/>
    </row>
    <row r="98" spans="2:15" ht="18" customHeight="1">
      <c r="B98" s="65"/>
      <c r="C98" s="65"/>
      <c r="D98" s="56"/>
      <c r="E98" s="56"/>
      <c r="F98" s="56"/>
      <c r="G98" s="56"/>
      <c r="H98" s="56"/>
      <c r="I98" s="56"/>
      <c r="J98" s="56"/>
      <c r="K98" s="63"/>
      <c r="L98" s="63"/>
      <c r="M98" s="65"/>
      <c r="N98" s="169"/>
      <c r="O98" s="173"/>
    </row>
    <row r="99" spans="2:15" ht="18" customHeight="1">
      <c r="B99" s="65"/>
      <c r="C99" s="65"/>
      <c r="D99" s="56"/>
      <c r="E99" s="56"/>
      <c r="F99" s="56"/>
      <c r="G99" s="56"/>
      <c r="H99" s="56"/>
      <c r="I99" s="56"/>
      <c r="J99" s="56"/>
      <c r="K99" s="63"/>
      <c r="L99" s="63"/>
      <c r="M99" s="65"/>
      <c r="N99" s="169"/>
      <c r="O99" s="173"/>
    </row>
    <row r="100" spans="2:15" ht="18" customHeight="1">
      <c r="B100" s="65"/>
      <c r="C100" s="65"/>
      <c r="D100" s="56"/>
      <c r="E100" s="56"/>
      <c r="F100" s="56"/>
      <c r="G100" s="56"/>
      <c r="H100" s="56"/>
      <c r="I100" s="56"/>
      <c r="J100" s="56"/>
      <c r="K100" s="63"/>
      <c r="L100" s="63"/>
      <c r="M100" s="65"/>
      <c r="N100" s="169"/>
      <c r="O100" s="173"/>
    </row>
    <row r="101" spans="2:15" ht="18" customHeight="1">
      <c r="B101" s="65"/>
      <c r="C101" s="65"/>
      <c r="D101" s="56"/>
      <c r="E101" s="56"/>
      <c r="F101" s="56"/>
      <c r="G101" s="56"/>
      <c r="H101" s="56"/>
      <c r="I101" s="56"/>
      <c r="J101" s="56"/>
      <c r="K101" s="63"/>
      <c r="L101" s="63"/>
      <c r="M101" s="65"/>
      <c r="N101" s="169"/>
      <c r="O101" s="173"/>
    </row>
    <row r="102" spans="2:15" ht="18" customHeight="1">
      <c r="B102" s="65"/>
      <c r="C102" s="65"/>
      <c r="D102" s="56"/>
      <c r="E102" s="56"/>
      <c r="F102" s="56"/>
      <c r="G102" s="56"/>
      <c r="H102" s="56"/>
      <c r="I102" s="56"/>
      <c r="J102" s="56"/>
      <c r="K102" s="63"/>
      <c r="L102" s="63"/>
      <c r="M102" s="65"/>
      <c r="N102" s="169"/>
      <c r="O102" s="173"/>
    </row>
    <row r="103" spans="2:15" ht="18" customHeight="1">
      <c r="B103" s="65"/>
      <c r="C103" s="65"/>
      <c r="D103" s="56"/>
      <c r="E103" s="56"/>
      <c r="F103" s="56"/>
      <c r="G103" s="56"/>
      <c r="H103" s="56"/>
      <c r="I103" s="56"/>
      <c r="J103" s="56"/>
      <c r="K103" s="63"/>
      <c r="L103" s="63"/>
      <c r="M103" s="65"/>
      <c r="N103" s="169"/>
      <c r="O103" s="173"/>
    </row>
    <row r="104" spans="2:15" ht="18" customHeight="1">
      <c r="B104" s="65"/>
      <c r="C104" s="65"/>
      <c r="D104" s="56"/>
      <c r="E104" s="56"/>
      <c r="F104" s="56"/>
      <c r="G104" s="56"/>
      <c r="H104" s="56"/>
      <c r="I104" s="56"/>
      <c r="J104" s="56"/>
      <c r="K104" s="63"/>
      <c r="L104" s="63"/>
      <c r="M104" s="65"/>
      <c r="N104" s="169"/>
      <c r="O104" s="173"/>
    </row>
    <row r="105" spans="2:15" ht="18" customHeight="1">
      <c r="B105" s="65"/>
      <c r="C105" s="65"/>
      <c r="D105" s="56"/>
      <c r="E105" s="56"/>
      <c r="F105" s="56"/>
      <c r="G105" s="56"/>
      <c r="H105" s="56"/>
      <c r="I105" s="56"/>
      <c r="J105" s="56"/>
      <c r="K105" s="63"/>
      <c r="L105" s="63"/>
      <c r="M105" s="65"/>
      <c r="N105" s="169"/>
      <c r="O105" s="173"/>
    </row>
    <row r="106" spans="2:15" ht="18" customHeight="1">
      <c r="B106" s="65"/>
      <c r="C106" s="65"/>
      <c r="D106" s="56"/>
      <c r="E106" s="56"/>
      <c r="F106" s="56"/>
      <c r="G106" s="56"/>
      <c r="H106" s="56"/>
      <c r="I106" s="56"/>
      <c r="J106" s="56"/>
      <c r="K106" s="63"/>
      <c r="L106" s="63"/>
      <c r="M106" s="65"/>
      <c r="N106" s="169"/>
      <c r="O106" s="173"/>
    </row>
    <row r="107" spans="2:15" ht="18" customHeight="1">
      <c r="B107" s="65"/>
      <c r="C107" s="65"/>
      <c r="D107" s="56"/>
      <c r="E107" s="56"/>
      <c r="F107" s="56"/>
      <c r="G107" s="56"/>
      <c r="H107" s="56"/>
      <c r="I107" s="56"/>
      <c r="J107" s="56"/>
      <c r="K107" s="63"/>
      <c r="L107" s="63"/>
      <c r="M107" s="65"/>
      <c r="N107" s="169"/>
      <c r="O107" s="173"/>
    </row>
    <row r="108" spans="2:15" ht="18" customHeight="1">
      <c r="B108" s="65"/>
      <c r="C108" s="65"/>
      <c r="D108" s="56"/>
      <c r="E108" s="56"/>
      <c r="F108" s="56"/>
      <c r="G108" s="56"/>
      <c r="H108" s="56"/>
      <c r="I108" s="56"/>
      <c r="J108" s="56"/>
      <c r="K108" s="63"/>
      <c r="L108" s="63"/>
      <c r="M108" s="65"/>
      <c r="N108" s="169"/>
      <c r="O108" s="173"/>
    </row>
    <row r="109" spans="2:15" ht="18" customHeight="1">
      <c r="B109" s="65"/>
      <c r="C109" s="65"/>
      <c r="D109" s="56"/>
      <c r="E109" s="56"/>
      <c r="F109" s="56"/>
      <c r="G109" s="56"/>
      <c r="H109" s="56"/>
      <c r="I109" s="56"/>
      <c r="J109" s="56"/>
      <c r="K109" s="63"/>
      <c r="L109" s="63"/>
      <c r="M109" s="65"/>
      <c r="N109" s="169"/>
      <c r="O109" s="173"/>
    </row>
    <row r="110" spans="2:15" ht="18" customHeight="1">
      <c r="B110" s="65"/>
      <c r="C110" s="65"/>
      <c r="D110" s="56"/>
      <c r="E110" s="56"/>
      <c r="F110" s="56"/>
      <c r="G110" s="56"/>
      <c r="H110" s="56"/>
      <c r="I110" s="56"/>
      <c r="J110" s="56"/>
      <c r="K110" s="63"/>
      <c r="L110" s="63"/>
      <c r="M110" s="65"/>
      <c r="N110" s="169"/>
      <c r="O110" s="173"/>
    </row>
    <row r="111" spans="2:15" ht="18" customHeight="1">
      <c r="B111" s="65"/>
      <c r="C111" s="65"/>
      <c r="D111" s="56"/>
      <c r="E111" s="56"/>
      <c r="F111" s="56"/>
      <c r="G111" s="56"/>
      <c r="H111" s="56"/>
      <c r="I111" s="56"/>
      <c r="J111" s="56"/>
      <c r="K111" s="63"/>
      <c r="L111" s="63"/>
      <c r="M111" s="65"/>
      <c r="N111" s="169"/>
      <c r="O111" s="173"/>
    </row>
    <row r="112" spans="2:15" ht="18" customHeight="1">
      <c r="B112" s="65"/>
      <c r="C112" s="65"/>
      <c r="D112" s="56"/>
      <c r="E112" s="56"/>
      <c r="F112" s="56"/>
      <c r="G112" s="56"/>
      <c r="H112" s="56"/>
      <c r="I112" s="56"/>
      <c r="J112" s="56"/>
      <c r="K112" s="63"/>
      <c r="L112" s="63"/>
      <c r="M112" s="65"/>
      <c r="N112" s="169"/>
      <c r="O112" s="173"/>
    </row>
    <row r="113" spans="2:15" ht="18" customHeight="1">
      <c r="B113" s="65"/>
      <c r="C113" s="65"/>
      <c r="D113" s="56"/>
      <c r="E113" s="56"/>
      <c r="F113" s="56"/>
      <c r="G113" s="56"/>
      <c r="H113" s="56"/>
      <c r="I113" s="56"/>
      <c r="J113" s="56"/>
      <c r="K113" s="63"/>
      <c r="L113" s="63"/>
      <c r="M113" s="65"/>
      <c r="N113" s="169"/>
      <c r="O113" s="173"/>
    </row>
    <row r="114" spans="2:15" ht="18" customHeight="1">
      <c r="B114" s="65"/>
      <c r="C114" s="65"/>
      <c r="D114" s="56"/>
      <c r="E114" s="56"/>
      <c r="F114" s="56"/>
      <c r="G114" s="56"/>
      <c r="H114" s="56"/>
      <c r="I114" s="56"/>
      <c r="J114" s="56"/>
      <c r="K114" s="63"/>
      <c r="L114" s="63"/>
      <c r="M114" s="65"/>
      <c r="N114" s="169"/>
      <c r="O114" s="173"/>
    </row>
    <row r="115" spans="2:15" ht="18" customHeight="1">
      <c r="B115" s="65"/>
      <c r="C115" s="65"/>
      <c r="D115" s="56"/>
      <c r="E115" s="56"/>
      <c r="F115" s="56"/>
      <c r="G115" s="56"/>
      <c r="H115" s="56"/>
      <c r="I115" s="56"/>
      <c r="J115" s="56"/>
      <c r="K115" s="63"/>
      <c r="L115" s="63"/>
      <c r="M115" s="65"/>
      <c r="N115" s="169"/>
      <c r="O115" s="173"/>
    </row>
    <row r="116" spans="2:15" ht="18" customHeight="1">
      <c r="B116" s="65"/>
      <c r="C116" s="65"/>
      <c r="D116" s="56"/>
      <c r="E116" s="56"/>
      <c r="F116" s="56"/>
      <c r="G116" s="56"/>
      <c r="H116" s="56"/>
      <c r="I116" s="56"/>
      <c r="J116" s="56"/>
      <c r="K116" s="63"/>
      <c r="L116" s="63"/>
      <c r="M116" s="65"/>
      <c r="N116" s="169"/>
      <c r="O116" s="173"/>
    </row>
    <row r="117" spans="2:15" ht="18" customHeight="1">
      <c r="B117" s="65"/>
      <c r="C117" s="65"/>
      <c r="D117" s="56"/>
      <c r="E117" s="56"/>
      <c r="F117" s="56"/>
      <c r="G117" s="56"/>
      <c r="H117" s="56"/>
      <c r="I117" s="56"/>
      <c r="J117" s="56"/>
      <c r="K117" s="63"/>
      <c r="L117" s="63"/>
      <c r="M117" s="65"/>
      <c r="N117" s="169"/>
      <c r="O117" s="173"/>
    </row>
    <row r="118" spans="2:15" ht="18" customHeight="1">
      <c r="B118" s="65"/>
      <c r="C118" s="65"/>
      <c r="D118" s="56"/>
      <c r="E118" s="56"/>
      <c r="F118" s="56"/>
      <c r="G118" s="56"/>
      <c r="H118" s="56"/>
      <c r="I118" s="56"/>
      <c r="J118" s="56"/>
      <c r="K118" s="63"/>
      <c r="L118" s="63"/>
      <c r="M118" s="65"/>
      <c r="N118" s="169"/>
      <c r="O118" s="173"/>
    </row>
    <row r="119" spans="2:15" ht="18" customHeight="1">
      <c r="B119" s="65"/>
      <c r="C119" s="65"/>
      <c r="D119" s="56"/>
      <c r="E119" s="56"/>
      <c r="F119" s="56"/>
      <c r="G119" s="56"/>
      <c r="H119" s="56"/>
      <c r="I119" s="56"/>
      <c r="J119" s="56"/>
      <c r="K119" s="63"/>
      <c r="L119" s="63"/>
      <c r="M119" s="65"/>
      <c r="N119" s="169"/>
      <c r="O119" s="173"/>
    </row>
    <row r="120" spans="2:15" ht="18" customHeight="1">
      <c r="B120" s="65"/>
      <c r="C120" s="65"/>
      <c r="D120" s="56"/>
      <c r="E120" s="56"/>
      <c r="F120" s="56"/>
      <c r="G120" s="56"/>
      <c r="H120" s="56"/>
      <c r="I120" s="56"/>
      <c r="J120" s="56"/>
      <c r="K120" s="63"/>
      <c r="L120" s="63"/>
      <c r="M120" s="65"/>
      <c r="N120" s="169"/>
      <c r="O120" s="173"/>
    </row>
    <row r="121" spans="2:15" ht="18" customHeight="1">
      <c r="B121" s="65"/>
      <c r="C121" s="65"/>
      <c r="D121" s="56"/>
      <c r="E121" s="56"/>
      <c r="F121" s="56"/>
      <c r="G121" s="56"/>
      <c r="H121" s="56"/>
      <c r="I121" s="56"/>
      <c r="J121" s="56"/>
      <c r="K121" s="63"/>
      <c r="L121" s="63"/>
      <c r="M121" s="65"/>
      <c r="N121" s="169"/>
      <c r="O121" s="173"/>
    </row>
    <row r="122" spans="2:15" ht="18" customHeight="1">
      <c r="B122" s="65"/>
      <c r="C122" s="65"/>
      <c r="D122" s="56"/>
      <c r="E122" s="56"/>
      <c r="F122" s="56"/>
      <c r="G122" s="56"/>
      <c r="H122" s="56"/>
      <c r="I122" s="56"/>
      <c r="J122" s="56"/>
      <c r="K122" s="63"/>
      <c r="L122" s="63"/>
      <c r="M122" s="65"/>
      <c r="N122" s="169"/>
      <c r="O122" s="173"/>
    </row>
    <row r="123" spans="2:15" ht="18" customHeight="1">
      <c r="B123" s="65"/>
      <c r="C123" s="65"/>
      <c r="D123" s="56"/>
      <c r="E123" s="56"/>
      <c r="F123" s="56"/>
      <c r="G123" s="56"/>
      <c r="H123" s="56"/>
      <c r="I123" s="56"/>
      <c r="J123" s="56"/>
      <c r="K123" s="63"/>
      <c r="L123" s="63"/>
      <c r="M123" s="65"/>
      <c r="N123" s="169"/>
      <c r="O123" s="173"/>
    </row>
    <row r="124" spans="2:15" ht="18" customHeight="1">
      <c r="B124" s="65"/>
      <c r="C124" s="65"/>
      <c r="D124" s="56"/>
      <c r="E124" s="56"/>
      <c r="F124" s="56"/>
      <c r="G124" s="56"/>
      <c r="H124" s="56"/>
      <c r="I124" s="56"/>
      <c r="J124" s="56"/>
      <c r="K124" s="63"/>
      <c r="L124" s="63"/>
      <c r="M124" s="65"/>
      <c r="N124" s="169"/>
      <c r="O124" s="173"/>
    </row>
    <row r="125" spans="2:15" ht="18" customHeight="1">
      <c r="B125" s="65"/>
      <c r="C125" s="65"/>
      <c r="D125" s="56"/>
      <c r="E125" s="56"/>
      <c r="F125" s="56"/>
      <c r="G125" s="56"/>
      <c r="H125" s="56"/>
      <c r="I125" s="56"/>
      <c r="J125" s="56"/>
      <c r="K125" s="63"/>
      <c r="L125" s="63"/>
      <c r="M125" s="65"/>
      <c r="N125" s="169"/>
      <c r="O125" s="173"/>
    </row>
    <row r="126" spans="2:15" ht="18" customHeight="1">
      <c r="B126" s="65"/>
      <c r="C126" s="65"/>
      <c r="D126" s="56"/>
      <c r="E126" s="56"/>
      <c r="F126" s="56"/>
      <c r="G126" s="56"/>
      <c r="H126" s="56"/>
      <c r="I126" s="56"/>
      <c r="J126" s="56"/>
      <c r="K126" s="63"/>
      <c r="L126" s="63"/>
      <c r="M126" s="65"/>
      <c r="N126" s="169"/>
      <c r="O126" s="173"/>
    </row>
    <row r="127" spans="2:15" ht="18" customHeight="1">
      <c r="B127" s="65"/>
      <c r="C127" s="65"/>
      <c r="D127" s="56"/>
      <c r="E127" s="56"/>
      <c r="F127" s="56"/>
      <c r="G127" s="56"/>
      <c r="H127" s="56"/>
      <c r="I127" s="56"/>
      <c r="J127" s="56"/>
      <c r="K127" s="63"/>
      <c r="L127" s="63"/>
      <c r="M127" s="65"/>
      <c r="N127" s="169"/>
      <c r="O127" s="173"/>
    </row>
    <row r="128" spans="2:15" ht="18" customHeight="1">
      <c r="B128" s="65"/>
      <c r="C128" s="65"/>
      <c r="D128" s="56"/>
      <c r="E128" s="56"/>
      <c r="F128" s="56"/>
      <c r="G128" s="56"/>
      <c r="H128" s="56"/>
      <c r="I128" s="56"/>
      <c r="J128" s="56"/>
      <c r="K128" s="63"/>
      <c r="L128" s="63"/>
      <c r="M128" s="65"/>
      <c r="N128" s="169"/>
      <c r="O128" s="173"/>
    </row>
    <row r="129" spans="2:15" ht="18" customHeight="1">
      <c r="B129" s="65"/>
      <c r="C129" s="65"/>
      <c r="D129" s="56"/>
      <c r="E129" s="56"/>
      <c r="F129" s="56"/>
      <c r="G129" s="56"/>
      <c r="H129" s="56"/>
      <c r="I129" s="56"/>
      <c r="J129" s="56"/>
      <c r="K129" s="63"/>
      <c r="L129" s="63"/>
      <c r="M129" s="65"/>
      <c r="N129" s="169"/>
      <c r="O129" s="173"/>
    </row>
    <row r="130" spans="2:15" ht="18" customHeight="1">
      <c r="B130" s="65"/>
      <c r="C130" s="65"/>
      <c r="D130" s="56"/>
      <c r="E130" s="56"/>
      <c r="F130" s="56"/>
      <c r="G130" s="56"/>
      <c r="H130" s="56"/>
      <c r="I130" s="56"/>
      <c r="J130" s="56"/>
      <c r="K130" s="63"/>
      <c r="L130" s="63"/>
      <c r="M130" s="65"/>
      <c r="N130" s="169"/>
      <c r="O130" s="173"/>
    </row>
    <row r="131" spans="2:15" ht="18" customHeight="1">
      <c r="B131" s="65"/>
      <c r="C131" s="65"/>
      <c r="D131" s="56"/>
      <c r="E131" s="56"/>
      <c r="F131" s="56"/>
      <c r="G131" s="56"/>
      <c r="H131" s="56"/>
      <c r="I131" s="56"/>
      <c r="J131" s="56"/>
      <c r="K131" s="63"/>
      <c r="L131" s="63"/>
      <c r="M131" s="65"/>
      <c r="N131" s="169"/>
      <c r="O131" s="173"/>
    </row>
    <row r="132" spans="2:15" ht="18" customHeight="1">
      <c r="B132" s="65"/>
      <c r="C132" s="65"/>
      <c r="D132" s="56"/>
      <c r="E132" s="56"/>
      <c r="F132" s="56"/>
      <c r="G132" s="56"/>
      <c r="H132" s="56"/>
      <c r="I132" s="56"/>
      <c r="J132" s="56"/>
      <c r="K132" s="63"/>
      <c r="L132" s="63"/>
      <c r="M132" s="65"/>
      <c r="N132" s="169"/>
      <c r="O132" s="173"/>
    </row>
    <row r="133" spans="2:15" ht="18" customHeight="1">
      <c r="B133" s="65"/>
      <c r="C133" s="65"/>
      <c r="D133" s="56"/>
      <c r="E133" s="56"/>
      <c r="F133" s="56"/>
      <c r="G133" s="56"/>
      <c r="H133" s="56"/>
      <c r="I133" s="56"/>
      <c r="J133" s="56"/>
      <c r="K133" s="63"/>
      <c r="L133" s="63"/>
      <c r="M133" s="65"/>
      <c r="N133" s="169"/>
      <c r="O133" s="173"/>
    </row>
    <row r="134" spans="2:15" ht="18" customHeight="1">
      <c r="B134" s="65"/>
      <c r="C134" s="65"/>
      <c r="D134" s="56"/>
      <c r="E134" s="56"/>
      <c r="F134" s="56"/>
      <c r="G134" s="56"/>
      <c r="H134" s="56"/>
      <c r="I134" s="56"/>
      <c r="J134" s="56"/>
      <c r="K134" s="63"/>
      <c r="L134" s="63"/>
      <c r="M134" s="65"/>
      <c r="N134" s="169"/>
      <c r="O134" s="173"/>
    </row>
    <row r="135" spans="2:15" ht="18" customHeight="1">
      <c r="B135" s="65"/>
      <c r="C135" s="65"/>
      <c r="D135" s="56"/>
      <c r="E135" s="56"/>
      <c r="F135" s="56"/>
      <c r="G135" s="56"/>
      <c r="H135" s="56"/>
      <c r="I135" s="56"/>
      <c r="J135" s="56"/>
      <c r="K135" s="63"/>
      <c r="L135" s="63"/>
      <c r="M135" s="65"/>
      <c r="N135" s="169"/>
      <c r="O135" s="173"/>
    </row>
    <row r="136" spans="2:15" ht="18" customHeight="1">
      <c r="B136" s="65"/>
      <c r="C136" s="65"/>
      <c r="D136" s="56"/>
      <c r="E136" s="56"/>
      <c r="F136" s="56"/>
      <c r="G136" s="56"/>
      <c r="H136" s="56"/>
      <c r="I136" s="56"/>
      <c r="J136" s="56"/>
      <c r="K136" s="63"/>
      <c r="L136" s="63"/>
      <c r="M136" s="65"/>
      <c r="N136" s="169"/>
      <c r="O136" s="173"/>
    </row>
    <row r="137" spans="2:15" ht="18" customHeight="1">
      <c r="B137" s="65"/>
      <c r="C137" s="65"/>
      <c r="D137" s="56"/>
      <c r="E137" s="56"/>
      <c r="F137" s="56"/>
      <c r="G137" s="56"/>
      <c r="H137" s="56"/>
      <c r="I137" s="56"/>
      <c r="J137" s="56"/>
      <c r="K137" s="63"/>
      <c r="L137" s="63"/>
      <c r="M137" s="65"/>
      <c r="N137" s="169"/>
      <c r="O137" s="173"/>
    </row>
    <row r="138" spans="2:15" ht="18" customHeight="1">
      <c r="B138" s="65"/>
      <c r="C138" s="65"/>
      <c r="D138" s="56"/>
      <c r="E138" s="56"/>
      <c r="F138" s="56"/>
      <c r="G138" s="56"/>
      <c r="H138" s="56"/>
      <c r="I138" s="56"/>
      <c r="J138" s="56"/>
      <c r="K138" s="63"/>
      <c r="L138" s="63"/>
      <c r="M138" s="65"/>
      <c r="N138" s="169"/>
      <c r="O138" s="173"/>
    </row>
    <row r="139" spans="2:15" ht="18" customHeight="1">
      <c r="B139" s="65"/>
      <c r="C139" s="65"/>
      <c r="D139" s="56"/>
      <c r="E139" s="56"/>
      <c r="F139" s="56"/>
      <c r="G139" s="56"/>
      <c r="H139" s="56"/>
      <c r="I139" s="56"/>
      <c r="J139" s="56"/>
      <c r="K139" s="63"/>
      <c r="L139" s="63"/>
      <c r="M139" s="65"/>
      <c r="N139" s="169"/>
      <c r="O139" s="173"/>
    </row>
    <row r="140" spans="2:15" ht="18" customHeight="1">
      <c r="B140" s="65"/>
      <c r="C140" s="65"/>
      <c r="D140" s="56"/>
      <c r="E140" s="56"/>
      <c r="F140" s="56"/>
      <c r="G140" s="56"/>
      <c r="H140" s="56"/>
      <c r="I140" s="56"/>
      <c r="J140" s="56"/>
      <c r="K140" s="63"/>
      <c r="L140" s="63"/>
      <c r="M140" s="65"/>
      <c r="N140" s="169"/>
      <c r="O140" s="173"/>
    </row>
    <row r="141" spans="2:15" ht="18" customHeight="1">
      <c r="B141" s="65"/>
      <c r="C141" s="65"/>
      <c r="D141" s="56"/>
      <c r="E141" s="56"/>
      <c r="F141" s="56"/>
      <c r="G141" s="56"/>
      <c r="H141" s="56"/>
      <c r="I141" s="56"/>
      <c r="J141" s="56"/>
      <c r="K141" s="63"/>
      <c r="L141" s="63"/>
      <c r="M141" s="65"/>
      <c r="N141" s="169"/>
      <c r="O141" s="173"/>
    </row>
    <row r="142" spans="2:15" ht="18" customHeight="1">
      <c r="B142" s="65"/>
      <c r="C142" s="65"/>
      <c r="D142" s="56"/>
      <c r="E142" s="56"/>
      <c r="F142" s="56"/>
      <c r="G142" s="56"/>
      <c r="H142" s="56"/>
      <c r="I142" s="56"/>
      <c r="J142" s="56"/>
      <c r="K142" s="63"/>
      <c r="L142" s="63"/>
      <c r="M142" s="65"/>
      <c r="N142" s="169"/>
      <c r="O142" s="173"/>
    </row>
    <row r="143" spans="2:15" ht="18" customHeight="1">
      <c r="B143" s="65"/>
      <c r="C143" s="65"/>
      <c r="D143" s="56"/>
      <c r="E143" s="56"/>
      <c r="F143" s="56"/>
      <c r="G143" s="56"/>
      <c r="H143" s="56"/>
      <c r="I143" s="56"/>
      <c r="J143" s="56"/>
      <c r="K143" s="63"/>
      <c r="L143" s="63"/>
      <c r="M143" s="65"/>
      <c r="O143" s="173"/>
    </row>
    <row r="144" spans="2:15" ht="18" customHeight="1">
      <c r="B144" s="65"/>
      <c r="C144" s="65"/>
      <c r="D144" s="56"/>
      <c r="E144" s="56"/>
      <c r="F144" s="56"/>
      <c r="G144" s="56"/>
      <c r="H144" s="56"/>
      <c r="I144" s="56"/>
      <c r="J144" s="56"/>
      <c r="K144" s="63"/>
      <c r="L144" s="63"/>
      <c r="M144" s="65"/>
      <c r="O144" s="173"/>
    </row>
    <row r="145" spans="2:15" ht="18" customHeight="1">
      <c r="B145" s="65"/>
      <c r="C145" s="65"/>
      <c r="D145" s="56"/>
      <c r="E145" s="56"/>
      <c r="F145" s="56"/>
      <c r="G145" s="56"/>
      <c r="H145" s="56"/>
      <c r="I145" s="56"/>
      <c r="J145" s="56"/>
      <c r="K145" s="63"/>
      <c r="L145" s="63"/>
      <c r="M145" s="65"/>
      <c r="O145" s="173"/>
    </row>
    <row r="146" spans="2:15" ht="18" customHeight="1">
      <c r="B146" s="65"/>
      <c r="C146" s="65"/>
      <c r="D146" s="56"/>
      <c r="E146" s="56"/>
      <c r="F146" s="56"/>
      <c r="G146" s="56"/>
      <c r="H146" s="56"/>
      <c r="I146" s="56"/>
      <c r="J146" s="56"/>
      <c r="K146" s="63"/>
      <c r="L146" s="63"/>
      <c r="M146" s="65"/>
      <c r="O146" s="173"/>
    </row>
    <row r="147" spans="2:15" ht="18" customHeight="1">
      <c r="B147" s="65"/>
      <c r="C147" s="65"/>
      <c r="D147" s="56"/>
      <c r="E147" s="56"/>
      <c r="F147" s="56"/>
      <c r="G147" s="56"/>
      <c r="H147" s="56"/>
      <c r="I147" s="56"/>
      <c r="J147" s="56"/>
      <c r="K147" s="63"/>
      <c r="L147" s="63"/>
      <c r="M147" s="65"/>
      <c r="O147" s="173"/>
    </row>
    <row r="148" spans="2:15" ht="18" customHeight="1">
      <c r="B148" s="65"/>
      <c r="C148" s="65"/>
      <c r="D148" s="56"/>
      <c r="E148" s="56"/>
      <c r="F148" s="56"/>
      <c r="G148" s="56"/>
      <c r="H148" s="56"/>
      <c r="I148" s="56"/>
      <c r="J148" s="56"/>
      <c r="K148" s="63"/>
      <c r="L148" s="63"/>
      <c r="M148" s="65"/>
      <c r="O148" s="173"/>
    </row>
    <row r="149" spans="2:15" ht="18" customHeight="1">
      <c r="B149" s="65"/>
      <c r="C149" s="65"/>
      <c r="D149" s="56"/>
      <c r="E149" s="56"/>
      <c r="F149" s="56"/>
      <c r="G149" s="56"/>
      <c r="H149" s="56"/>
      <c r="I149" s="56"/>
      <c r="J149" s="56"/>
      <c r="K149" s="63"/>
      <c r="L149" s="63"/>
      <c r="M149" s="65"/>
      <c r="O149" s="173"/>
    </row>
    <row r="150" spans="2:15" ht="18" customHeight="1">
      <c r="B150" s="65"/>
      <c r="C150" s="65"/>
      <c r="D150" s="56"/>
      <c r="E150" s="56"/>
      <c r="F150" s="56"/>
      <c r="G150" s="56"/>
      <c r="H150" s="56"/>
      <c r="I150" s="56"/>
      <c r="J150" s="56"/>
      <c r="K150" s="63"/>
      <c r="L150" s="63"/>
      <c r="M150" s="65"/>
      <c r="O150" s="173"/>
    </row>
    <row r="151" spans="2:15" ht="18" customHeight="1">
      <c r="B151" s="65"/>
      <c r="C151" s="65"/>
      <c r="D151" s="56"/>
      <c r="E151" s="56"/>
      <c r="F151" s="56"/>
      <c r="G151" s="56"/>
      <c r="H151" s="56"/>
      <c r="I151" s="56"/>
      <c r="J151" s="56"/>
      <c r="K151" s="63"/>
      <c r="L151" s="63"/>
      <c r="M151" s="65"/>
      <c r="O151" s="173"/>
    </row>
    <row r="152" spans="2:15" ht="18" customHeight="1">
      <c r="B152" s="65"/>
      <c r="C152" s="65"/>
      <c r="D152" s="56"/>
      <c r="E152" s="56"/>
      <c r="F152" s="56"/>
      <c r="G152" s="56"/>
      <c r="H152" s="56"/>
      <c r="I152" s="56"/>
      <c r="J152" s="56"/>
      <c r="K152" s="63"/>
      <c r="L152" s="63"/>
      <c r="M152" s="65"/>
      <c r="O152" s="173"/>
    </row>
    <row r="153" spans="2:15" ht="18" customHeight="1">
      <c r="B153" s="65"/>
      <c r="C153" s="65"/>
      <c r="D153" s="56"/>
      <c r="E153" s="56"/>
      <c r="F153" s="56"/>
      <c r="G153" s="56"/>
      <c r="H153" s="56"/>
      <c r="I153" s="56"/>
      <c r="J153" s="56"/>
      <c r="K153" s="63"/>
      <c r="L153" s="63"/>
      <c r="M153" s="65"/>
      <c r="O153" s="173"/>
    </row>
    <row r="154" spans="2:15" ht="18" customHeight="1">
      <c r="B154" s="65"/>
      <c r="C154" s="65"/>
      <c r="D154" s="56"/>
      <c r="E154" s="56"/>
      <c r="F154" s="56"/>
      <c r="G154" s="56"/>
      <c r="H154" s="56"/>
      <c r="I154" s="56"/>
      <c r="J154" s="56"/>
      <c r="K154" s="63"/>
      <c r="L154" s="63"/>
      <c r="M154" s="65"/>
      <c r="O154" s="173"/>
    </row>
    <row r="155" spans="2:15" ht="18" customHeight="1">
      <c r="B155" s="65"/>
      <c r="C155" s="65"/>
      <c r="D155" s="56"/>
      <c r="E155" s="56"/>
      <c r="F155" s="56"/>
      <c r="G155" s="56"/>
      <c r="H155" s="56"/>
      <c r="I155" s="56"/>
      <c r="J155" s="56"/>
      <c r="K155" s="63"/>
      <c r="L155" s="63"/>
      <c r="M155" s="65"/>
      <c r="O155" s="173"/>
    </row>
    <row r="156" spans="2:15" ht="18" customHeight="1">
      <c r="B156" s="65"/>
      <c r="C156" s="65"/>
      <c r="D156" s="56"/>
      <c r="E156" s="56"/>
      <c r="F156" s="56"/>
      <c r="G156" s="56"/>
      <c r="H156" s="56"/>
      <c r="I156" s="56"/>
      <c r="J156" s="56"/>
      <c r="K156" s="63"/>
      <c r="L156" s="63"/>
      <c r="M156" s="65"/>
      <c r="O156" s="173"/>
    </row>
    <row r="157" spans="2:15" ht="18" customHeight="1">
      <c r="B157" s="65"/>
      <c r="C157" s="65"/>
      <c r="D157" s="56"/>
      <c r="E157" s="56"/>
      <c r="F157" s="56"/>
      <c r="G157" s="56"/>
      <c r="H157" s="56"/>
      <c r="I157" s="56"/>
      <c r="J157" s="56"/>
      <c r="K157" s="63"/>
      <c r="L157" s="63"/>
      <c r="M157" s="65"/>
      <c r="O157" s="173"/>
    </row>
    <row r="158" spans="2:15" ht="18" customHeight="1">
      <c r="B158" s="65"/>
      <c r="C158" s="65"/>
      <c r="D158" s="56"/>
      <c r="E158" s="56"/>
      <c r="F158" s="56"/>
      <c r="G158" s="56"/>
      <c r="H158" s="56"/>
      <c r="I158" s="56"/>
      <c r="J158" s="56"/>
      <c r="K158" s="63"/>
      <c r="L158" s="63"/>
      <c r="M158" s="65"/>
      <c r="O158" s="173"/>
    </row>
    <row r="159" spans="2:15" ht="18" customHeight="1">
      <c r="B159" s="65"/>
      <c r="C159" s="65"/>
      <c r="D159" s="56"/>
      <c r="E159" s="56"/>
      <c r="F159" s="56"/>
      <c r="G159" s="56"/>
      <c r="H159" s="56"/>
      <c r="I159" s="56"/>
      <c r="J159" s="56"/>
      <c r="K159" s="63"/>
      <c r="L159" s="63"/>
      <c r="M159" s="65"/>
      <c r="O159" s="173"/>
    </row>
    <row r="160" spans="2:15" ht="18" customHeight="1">
      <c r="B160" s="65"/>
      <c r="C160" s="65"/>
      <c r="D160" s="56"/>
      <c r="E160" s="56"/>
      <c r="F160" s="56"/>
      <c r="G160" s="56"/>
      <c r="H160" s="56"/>
      <c r="I160" s="56"/>
      <c r="J160" s="56"/>
      <c r="K160" s="63"/>
      <c r="L160" s="63"/>
      <c r="M160" s="65"/>
      <c r="O160" s="173"/>
    </row>
    <row r="161" spans="2:15" ht="18" customHeight="1">
      <c r="B161" s="65"/>
      <c r="C161" s="65"/>
      <c r="D161" s="56"/>
      <c r="E161" s="56"/>
      <c r="F161" s="56"/>
      <c r="G161" s="56"/>
      <c r="H161" s="56"/>
      <c r="I161" s="56"/>
      <c r="J161" s="56"/>
      <c r="K161" s="63"/>
      <c r="L161" s="63"/>
      <c r="M161" s="65"/>
      <c r="O161" s="173"/>
    </row>
    <row r="162" spans="2:15" ht="18" customHeight="1">
      <c r="B162" s="65"/>
      <c r="C162" s="65"/>
      <c r="D162" s="56"/>
      <c r="E162" s="56"/>
      <c r="F162" s="56"/>
      <c r="G162" s="56"/>
      <c r="H162" s="56"/>
      <c r="I162" s="56"/>
      <c r="J162" s="56"/>
      <c r="K162" s="63"/>
      <c r="L162" s="63"/>
      <c r="M162" s="65"/>
      <c r="O162" s="173"/>
    </row>
    <row r="163" spans="2:15" ht="18" customHeight="1">
      <c r="B163" s="65"/>
      <c r="C163" s="65"/>
      <c r="D163" s="56"/>
      <c r="E163" s="56"/>
      <c r="F163" s="56"/>
      <c r="G163" s="56"/>
      <c r="H163" s="56"/>
      <c r="I163" s="56"/>
      <c r="J163" s="56"/>
      <c r="K163" s="63"/>
      <c r="L163" s="63"/>
      <c r="M163" s="65"/>
      <c r="O163" s="173"/>
    </row>
    <row r="164" spans="2:15" ht="18" customHeight="1">
      <c r="B164" s="65"/>
      <c r="C164" s="65"/>
      <c r="D164" s="56"/>
      <c r="E164" s="56"/>
      <c r="F164" s="56"/>
      <c r="G164" s="56"/>
      <c r="H164" s="56"/>
      <c r="I164" s="56"/>
      <c r="J164" s="56"/>
      <c r="K164" s="63"/>
      <c r="L164" s="63"/>
      <c r="M164" s="65"/>
      <c r="O164" s="173"/>
    </row>
    <row r="165" spans="2:15" ht="18" customHeight="1">
      <c r="B165" s="65"/>
      <c r="C165" s="65"/>
      <c r="D165" s="56"/>
      <c r="E165" s="56"/>
      <c r="F165" s="56"/>
      <c r="G165" s="56"/>
      <c r="H165" s="56"/>
      <c r="I165" s="56"/>
      <c r="J165" s="56"/>
      <c r="K165" s="63"/>
      <c r="L165" s="63"/>
      <c r="M165" s="65"/>
      <c r="O165" s="173"/>
    </row>
    <row r="166" spans="2:15" ht="18" customHeight="1">
      <c r="B166" s="65"/>
      <c r="C166" s="65"/>
      <c r="D166" s="56"/>
      <c r="E166" s="56"/>
      <c r="F166" s="56"/>
      <c r="G166" s="56"/>
      <c r="H166" s="56"/>
      <c r="I166" s="56"/>
      <c r="J166" s="56"/>
      <c r="K166" s="63"/>
      <c r="L166" s="63"/>
      <c r="M166" s="65"/>
      <c r="O166" s="173"/>
    </row>
    <row r="167" spans="2:15" ht="18" customHeight="1">
      <c r="B167" s="65"/>
      <c r="C167" s="65"/>
      <c r="D167" s="56"/>
      <c r="E167" s="56"/>
      <c r="F167" s="56"/>
      <c r="G167" s="56"/>
      <c r="H167" s="56"/>
      <c r="I167" s="56"/>
      <c r="J167" s="56"/>
      <c r="K167" s="63"/>
      <c r="L167" s="63"/>
      <c r="M167" s="65"/>
      <c r="O167" s="173"/>
    </row>
    <row r="168" spans="2:15" ht="18" customHeight="1">
      <c r="B168" s="65"/>
      <c r="C168" s="65"/>
      <c r="D168" s="56"/>
      <c r="E168" s="56"/>
      <c r="F168" s="56"/>
      <c r="G168" s="56"/>
      <c r="H168" s="56"/>
      <c r="I168" s="56"/>
      <c r="J168" s="56"/>
      <c r="K168" s="63"/>
      <c r="L168" s="63"/>
      <c r="M168" s="65"/>
      <c r="O168" s="173"/>
    </row>
    <row r="169" spans="2:15" ht="18" customHeight="1">
      <c r="B169" s="65"/>
      <c r="C169" s="65"/>
      <c r="D169" s="56"/>
      <c r="E169" s="56"/>
      <c r="F169" s="56"/>
      <c r="G169" s="56"/>
      <c r="H169" s="56"/>
      <c r="I169" s="56"/>
      <c r="J169" s="56"/>
      <c r="K169" s="63"/>
      <c r="L169" s="63"/>
      <c r="M169" s="65"/>
      <c r="O169" s="173"/>
    </row>
    <row r="170" spans="2:15" ht="18" customHeight="1">
      <c r="B170" s="65"/>
      <c r="C170" s="65"/>
      <c r="D170" s="56"/>
      <c r="E170" s="56"/>
      <c r="F170" s="56"/>
      <c r="G170" s="56"/>
      <c r="H170" s="56"/>
      <c r="I170" s="56"/>
      <c r="J170" s="56"/>
      <c r="K170" s="63"/>
      <c r="L170" s="63"/>
      <c r="M170" s="65"/>
      <c r="O170" s="173"/>
    </row>
    <row r="171" spans="2:15" ht="18" customHeight="1">
      <c r="B171" s="65"/>
      <c r="C171" s="65"/>
      <c r="D171" s="56"/>
      <c r="E171" s="56"/>
      <c r="F171" s="56"/>
      <c r="G171" s="56"/>
      <c r="H171" s="56"/>
      <c r="I171" s="56"/>
      <c r="J171" s="56"/>
      <c r="K171" s="63"/>
      <c r="L171" s="63"/>
      <c r="M171" s="65"/>
      <c r="O171" s="173"/>
    </row>
    <row r="172" spans="2:15" ht="18" customHeight="1">
      <c r="B172" s="65"/>
      <c r="C172" s="65"/>
      <c r="D172" s="56"/>
      <c r="E172" s="56"/>
      <c r="F172" s="56"/>
      <c r="G172" s="56"/>
      <c r="H172" s="56"/>
      <c r="I172" s="56"/>
      <c r="J172" s="56"/>
      <c r="K172" s="63"/>
      <c r="L172" s="63"/>
      <c r="M172" s="65"/>
      <c r="O172" s="173"/>
    </row>
    <row r="173" spans="2:15" ht="18" customHeight="1">
      <c r="B173" s="65"/>
      <c r="C173" s="65"/>
      <c r="D173" s="56"/>
      <c r="E173" s="56"/>
      <c r="F173" s="56"/>
      <c r="G173" s="56"/>
      <c r="H173" s="56"/>
      <c r="I173" s="56"/>
      <c r="J173" s="56"/>
      <c r="K173" s="63"/>
      <c r="L173" s="63"/>
      <c r="M173" s="65"/>
      <c r="O173" s="173"/>
    </row>
    <row r="174" spans="2:15" ht="18" customHeight="1">
      <c r="B174" s="65"/>
      <c r="C174" s="65"/>
      <c r="D174" s="56"/>
      <c r="E174" s="56"/>
      <c r="F174" s="56"/>
      <c r="G174" s="56"/>
      <c r="H174" s="56"/>
      <c r="I174" s="56"/>
      <c r="J174" s="56"/>
      <c r="K174" s="63"/>
      <c r="L174" s="63"/>
      <c r="M174" s="65"/>
      <c r="O174" s="173"/>
    </row>
    <row r="175" spans="2:15" ht="18" customHeight="1">
      <c r="B175" s="65"/>
      <c r="C175" s="65"/>
      <c r="D175" s="56"/>
      <c r="E175" s="56"/>
      <c r="F175" s="56"/>
      <c r="G175" s="56"/>
      <c r="H175" s="56"/>
      <c r="I175" s="56"/>
      <c r="J175" s="56"/>
      <c r="K175" s="63"/>
      <c r="L175" s="63"/>
      <c r="M175" s="65"/>
      <c r="O175" s="173"/>
    </row>
    <row r="176" spans="2:15" ht="18" customHeight="1">
      <c r="B176" s="65"/>
      <c r="C176" s="65"/>
      <c r="D176" s="56"/>
      <c r="E176" s="56"/>
      <c r="F176" s="56"/>
      <c r="G176" s="56"/>
      <c r="H176" s="56"/>
      <c r="I176" s="56"/>
      <c r="J176" s="56"/>
      <c r="K176" s="63"/>
      <c r="L176" s="63"/>
      <c r="M176" s="65"/>
      <c r="O176" s="173"/>
    </row>
    <row r="177" spans="2:15" ht="18" customHeight="1">
      <c r="B177" s="65"/>
      <c r="C177" s="65"/>
      <c r="D177" s="56"/>
      <c r="E177" s="56"/>
      <c r="F177" s="56"/>
      <c r="G177" s="56"/>
      <c r="H177" s="56"/>
      <c r="I177" s="56"/>
      <c r="J177" s="56"/>
      <c r="K177" s="63"/>
      <c r="L177" s="63"/>
      <c r="M177" s="65"/>
      <c r="O177" s="173"/>
    </row>
    <row r="178" spans="2:15" ht="18" customHeight="1">
      <c r="B178" s="65"/>
      <c r="C178" s="65"/>
      <c r="D178" s="56"/>
      <c r="E178" s="56"/>
      <c r="F178" s="56"/>
      <c r="G178" s="56"/>
      <c r="H178" s="56"/>
      <c r="I178" s="56"/>
      <c r="J178" s="56"/>
      <c r="K178" s="63"/>
      <c r="L178" s="63"/>
      <c r="M178" s="65"/>
      <c r="O178" s="173"/>
    </row>
    <row r="179" spans="2:15" ht="18" customHeight="1">
      <c r="B179" s="65"/>
      <c r="C179" s="65"/>
      <c r="D179" s="56"/>
      <c r="E179" s="56"/>
      <c r="F179" s="56"/>
      <c r="G179" s="56"/>
      <c r="H179" s="56"/>
      <c r="I179" s="56"/>
      <c r="J179" s="56"/>
      <c r="K179" s="63"/>
      <c r="L179" s="63"/>
      <c r="M179" s="65"/>
      <c r="O179" s="173"/>
    </row>
    <row r="180" spans="2:15" ht="18" customHeight="1">
      <c r="B180" s="65"/>
      <c r="C180" s="65"/>
      <c r="D180" s="56"/>
      <c r="E180" s="56"/>
      <c r="F180" s="56"/>
      <c r="G180" s="56"/>
      <c r="H180" s="56"/>
      <c r="I180" s="56"/>
      <c r="J180" s="56"/>
      <c r="K180" s="63"/>
      <c r="L180" s="63"/>
      <c r="M180" s="65"/>
      <c r="O180" s="173"/>
    </row>
    <row r="181" spans="2:15" ht="18" customHeight="1">
      <c r="B181" s="65"/>
      <c r="C181" s="65"/>
      <c r="D181" s="56"/>
      <c r="E181" s="56"/>
      <c r="F181" s="56"/>
      <c r="G181" s="56"/>
      <c r="H181" s="56"/>
      <c r="I181" s="56"/>
      <c r="J181" s="56"/>
      <c r="K181" s="63"/>
      <c r="L181" s="63"/>
      <c r="M181" s="65"/>
      <c r="O181" s="173"/>
    </row>
    <row r="182" spans="2:15" ht="18" customHeight="1">
      <c r="B182" s="65"/>
      <c r="C182" s="65"/>
      <c r="D182" s="56"/>
      <c r="E182" s="56"/>
      <c r="F182" s="56"/>
      <c r="G182" s="56"/>
      <c r="H182" s="56"/>
      <c r="I182" s="56"/>
      <c r="J182" s="56"/>
      <c r="K182" s="63"/>
      <c r="L182" s="63"/>
      <c r="M182" s="65"/>
      <c r="O182" s="173"/>
    </row>
    <row r="183" spans="2:15" ht="18" customHeight="1">
      <c r="B183" s="65"/>
      <c r="C183" s="65"/>
      <c r="D183" s="56"/>
      <c r="E183" s="56"/>
      <c r="F183" s="56"/>
      <c r="G183" s="56"/>
      <c r="H183" s="56"/>
      <c r="I183" s="56"/>
      <c r="J183" s="56"/>
      <c r="K183" s="63"/>
      <c r="L183" s="63"/>
      <c r="M183" s="65"/>
      <c r="O183" s="173"/>
    </row>
    <row r="184" spans="2:15" ht="18" customHeight="1">
      <c r="B184" s="65"/>
      <c r="C184" s="65"/>
      <c r="D184" s="56"/>
      <c r="E184" s="56"/>
      <c r="F184" s="56"/>
      <c r="G184" s="56"/>
      <c r="H184" s="56"/>
      <c r="I184" s="56"/>
      <c r="J184" s="56"/>
      <c r="K184" s="63"/>
      <c r="L184" s="63"/>
      <c r="M184" s="65"/>
      <c r="O184" s="173"/>
    </row>
    <row r="185" spans="2:15" ht="18" customHeight="1">
      <c r="B185" s="65"/>
      <c r="C185" s="65"/>
      <c r="D185" s="56"/>
      <c r="E185" s="56"/>
      <c r="F185" s="56"/>
      <c r="G185" s="56"/>
      <c r="H185" s="56"/>
      <c r="I185" s="56"/>
      <c r="J185" s="56"/>
      <c r="K185" s="63"/>
      <c r="L185" s="63"/>
      <c r="M185" s="65"/>
      <c r="O185" s="173"/>
    </row>
    <row r="186" spans="2:15" ht="18" customHeight="1">
      <c r="B186" s="65"/>
      <c r="C186" s="65"/>
      <c r="D186" s="56"/>
      <c r="E186" s="56"/>
      <c r="F186" s="56"/>
      <c r="G186" s="56"/>
      <c r="H186" s="56"/>
      <c r="I186" s="56"/>
      <c r="J186" s="56"/>
      <c r="K186" s="63"/>
      <c r="L186" s="63"/>
      <c r="M186" s="65"/>
      <c r="O186" s="173"/>
    </row>
    <row r="187" spans="2:15" ht="18" customHeight="1">
      <c r="B187" s="65"/>
      <c r="C187" s="65"/>
      <c r="D187" s="56"/>
      <c r="E187" s="56"/>
      <c r="F187" s="56"/>
      <c r="G187" s="56"/>
      <c r="H187" s="56"/>
      <c r="I187" s="56"/>
      <c r="J187" s="56"/>
      <c r="K187" s="63"/>
      <c r="L187" s="63"/>
      <c r="M187" s="65"/>
      <c r="O187" s="173"/>
    </row>
    <row r="188" spans="2:15" ht="18" customHeight="1">
      <c r="B188" s="65"/>
      <c r="C188" s="65"/>
      <c r="D188" s="56"/>
      <c r="E188" s="56"/>
      <c r="F188" s="56"/>
      <c r="G188" s="56"/>
      <c r="H188" s="56"/>
      <c r="I188" s="56"/>
      <c r="J188" s="56"/>
      <c r="K188" s="63"/>
      <c r="L188" s="63"/>
      <c r="M188" s="65"/>
      <c r="O188" s="173"/>
    </row>
    <row r="189" spans="2:15" ht="18" customHeight="1">
      <c r="B189" s="65"/>
      <c r="C189" s="65"/>
      <c r="D189" s="56"/>
      <c r="E189" s="56"/>
      <c r="F189" s="56"/>
      <c r="G189" s="56"/>
      <c r="H189" s="56"/>
      <c r="I189" s="56"/>
      <c r="J189" s="56"/>
      <c r="K189" s="63"/>
      <c r="L189" s="63"/>
      <c r="M189" s="65"/>
      <c r="O189" s="173"/>
    </row>
    <row r="190" spans="2:15" ht="18" customHeight="1">
      <c r="B190" s="65"/>
      <c r="C190" s="65"/>
      <c r="D190" s="56"/>
      <c r="E190" s="56"/>
      <c r="F190" s="56"/>
      <c r="G190" s="56"/>
      <c r="H190" s="56"/>
      <c r="I190" s="56"/>
      <c r="J190" s="56"/>
      <c r="K190" s="63"/>
      <c r="L190" s="63"/>
      <c r="M190" s="65"/>
      <c r="O190" s="173"/>
    </row>
    <row r="191" spans="2:15" ht="18" customHeight="1">
      <c r="B191" s="65"/>
      <c r="C191" s="65"/>
      <c r="D191" s="56"/>
      <c r="E191" s="56"/>
      <c r="F191" s="56"/>
      <c r="G191" s="56"/>
      <c r="H191" s="56"/>
      <c r="I191" s="56"/>
      <c r="J191" s="56"/>
      <c r="K191" s="63"/>
      <c r="L191" s="63"/>
      <c r="M191" s="65"/>
      <c r="O191" s="173"/>
    </row>
    <row r="192" spans="2:15" ht="18" customHeight="1">
      <c r="B192" s="65"/>
      <c r="C192" s="65"/>
      <c r="D192" s="56"/>
      <c r="E192" s="56"/>
      <c r="F192" s="56"/>
      <c r="G192" s="56"/>
      <c r="H192" s="56"/>
      <c r="I192" s="56"/>
      <c r="J192" s="56"/>
      <c r="K192" s="63"/>
      <c r="L192" s="63"/>
      <c r="M192" s="65"/>
      <c r="O192" s="173"/>
    </row>
    <row r="193" spans="2:15" ht="18" customHeight="1">
      <c r="B193" s="65"/>
      <c r="C193" s="65"/>
      <c r="D193" s="56"/>
      <c r="E193" s="56"/>
      <c r="F193" s="56"/>
      <c r="G193" s="56"/>
      <c r="H193" s="56"/>
      <c r="I193" s="56"/>
      <c r="J193" s="56"/>
      <c r="K193" s="63"/>
      <c r="L193" s="63"/>
      <c r="M193" s="65"/>
      <c r="O193" s="173"/>
    </row>
    <row r="194" spans="2:15" ht="18" customHeight="1">
      <c r="B194" s="65"/>
      <c r="C194" s="65"/>
      <c r="D194" s="56"/>
      <c r="E194" s="56"/>
      <c r="F194" s="56"/>
      <c r="G194" s="56"/>
      <c r="H194" s="56"/>
      <c r="I194" s="56"/>
      <c r="J194" s="56"/>
      <c r="K194" s="63"/>
      <c r="L194" s="63"/>
      <c r="M194" s="65"/>
      <c r="O194" s="173"/>
    </row>
    <row r="195" spans="2:15" ht="18" customHeight="1">
      <c r="B195" s="65"/>
      <c r="C195" s="65"/>
      <c r="D195" s="56"/>
      <c r="E195" s="56"/>
      <c r="F195" s="56"/>
      <c r="G195" s="56"/>
      <c r="H195" s="56"/>
      <c r="I195" s="56"/>
      <c r="J195" s="56"/>
      <c r="K195" s="63"/>
      <c r="L195" s="63"/>
      <c r="M195" s="65"/>
      <c r="O195" s="173"/>
    </row>
    <row r="196" spans="2:15" ht="18" customHeight="1">
      <c r="B196" s="65"/>
      <c r="C196" s="65"/>
      <c r="D196" s="56"/>
      <c r="E196" s="56"/>
      <c r="F196" s="56"/>
      <c r="G196" s="56"/>
      <c r="H196" s="56"/>
      <c r="I196" s="56"/>
      <c r="J196" s="56"/>
      <c r="K196" s="63"/>
      <c r="L196" s="63"/>
      <c r="M196" s="65"/>
      <c r="O196" s="173"/>
    </row>
    <row r="197" spans="2:15" ht="18" customHeight="1">
      <c r="B197" s="65"/>
      <c r="C197" s="65"/>
      <c r="D197" s="56"/>
      <c r="E197" s="56"/>
      <c r="F197" s="56"/>
      <c r="G197" s="56"/>
      <c r="H197" s="56"/>
      <c r="I197" s="56"/>
      <c r="J197" s="56"/>
      <c r="K197" s="63"/>
      <c r="L197" s="63"/>
      <c r="M197" s="65"/>
      <c r="O197" s="173"/>
    </row>
    <row r="198" spans="2:15" ht="18" customHeight="1">
      <c r="B198" s="65"/>
      <c r="C198" s="65"/>
      <c r="D198" s="56"/>
      <c r="E198" s="56"/>
      <c r="F198" s="56"/>
      <c r="G198" s="56"/>
      <c r="H198" s="56"/>
      <c r="I198" s="56"/>
      <c r="J198" s="56"/>
      <c r="K198" s="63"/>
      <c r="L198" s="63"/>
      <c r="M198" s="65"/>
      <c r="O198" s="173"/>
    </row>
    <row r="199" spans="2:15" ht="18" customHeight="1">
      <c r="B199" s="65"/>
      <c r="C199" s="65"/>
      <c r="D199" s="56"/>
      <c r="E199" s="56"/>
      <c r="F199" s="56"/>
      <c r="G199" s="56"/>
      <c r="H199" s="56"/>
      <c r="I199" s="56"/>
      <c r="J199" s="56"/>
      <c r="K199" s="63"/>
      <c r="L199" s="63"/>
      <c r="M199" s="65"/>
      <c r="O199" s="173"/>
    </row>
    <row r="200" spans="2:15" ht="18" customHeight="1">
      <c r="B200" s="65"/>
      <c r="C200" s="65"/>
      <c r="D200" s="56"/>
      <c r="E200" s="56"/>
      <c r="F200" s="56"/>
      <c r="G200" s="56"/>
      <c r="H200" s="56"/>
      <c r="I200" s="56"/>
      <c r="J200" s="56"/>
      <c r="K200" s="63"/>
      <c r="L200" s="63"/>
      <c r="M200" s="65"/>
      <c r="O200" s="173"/>
    </row>
    <row r="201" spans="2:15" ht="18" customHeight="1">
      <c r="B201" s="65"/>
      <c r="C201" s="65"/>
      <c r="D201" s="56"/>
      <c r="E201" s="56"/>
      <c r="F201" s="56"/>
      <c r="G201" s="56"/>
      <c r="H201" s="56"/>
      <c r="I201" s="56"/>
      <c r="J201" s="56"/>
      <c r="K201" s="63"/>
      <c r="L201" s="63"/>
      <c r="M201" s="65"/>
      <c r="O201" s="173"/>
    </row>
    <row r="202" spans="2:15" ht="18" customHeight="1">
      <c r="B202" s="65"/>
      <c r="C202" s="65"/>
      <c r="D202" s="56"/>
      <c r="E202" s="56"/>
      <c r="F202" s="56"/>
      <c r="G202" s="56"/>
      <c r="H202" s="56"/>
      <c r="I202" s="56"/>
      <c r="J202" s="56"/>
      <c r="K202" s="63"/>
      <c r="L202" s="63"/>
      <c r="M202" s="65"/>
      <c r="O202" s="173"/>
    </row>
    <row r="203" spans="2:15" ht="18" customHeight="1">
      <c r="B203" s="65"/>
      <c r="C203" s="65"/>
      <c r="D203" s="56"/>
      <c r="E203" s="56"/>
      <c r="F203" s="56"/>
      <c r="G203" s="56"/>
      <c r="H203" s="56"/>
      <c r="I203" s="56"/>
      <c r="J203" s="56"/>
      <c r="K203" s="63"/>
      <c r="L203" s="63"/>
      <c r="M203" s="65"/>
      <c r="O203" s="173"/>
    </row>
    <row r="204" spans="2:15" ht="18" customHeight="1">
      <c r="B204" s="65"/>
      <c r="C204" s="65"/>
      <c r="D204" s="56"/>
      <c r="E204" s="56"/>
      <c r="F204" s="56"/>
      <c r="G204" s="56"/>
      <c r="H204" s="56"/>
      <c r="I204" s="56"/>
      <c r="J204" s="56"/>
      <c r="K204" s="63"/>
      <c r="L204" s="63"/>
      <c r="M204" s="65"/>
      <c r="O204" s="173"/>
    </row>
    <row r="205" spans="2:15" ht="18" customHeight="1">
      <c r="B205" s="65"/>
      <c r="C205" s="65"/>
      <c r="D205" s="56"/>
      <c r="E205" s="56"/>
      <c r="F205" s="56"/>
      <c r="G205" s="56"/>
      <c r="H205" s="56"/>
      <c r="I205" s="56"/>
      <c r="J205" s="56"/>
      <c r="K205" s="63"/>
      <c r="L205" s="63"/>
      <c r="M205" s="65"/>
      <c r="O205" s="173"/>
    </row>
    <row r="206" spans="2:15" ht="18" customHeight="1">
      <c r="B206" s="65"/>
      <c r="C206" s="65"/>
      <c r="D206" s="56"/>
      <c r="E206" s="56"/>
      <c r="F206" s="56"/>
      <c r="G206" s="56"/>
      <c r="H206" s="56"/>
      <c r="I206" s="56"/>
      <c r="J206" s="56"/>
      <c r="K206" s="63"/>
      <c r="L206" s="63"/>
      <c r="M206" s="65"/>
      <c r="O206" s="173"/>
    </row>
    <row r="207" spans="2:15" ht="18" customHeight="1">
      <c r="B207" s="65"/>
      <c r="C207" s="65"/>
      <c r="D207" s="56"/>
      <c r="E207" s="56"/>
      <c r="F207" s="56"/>
      <c r="G207" s="56"/>
      <c r="H207" s="56"/>
      <c r="I207" s="56"/>
      <c r="J207" s="56"/>
      <c r="K207" s="63"/>
      <c r="L207" s="63"/>
      <c r="M207" s="65"/>
      <c r="O207" s="173"/>
    </row>
    <row r="208" spans="2:15" ht="18" customHeight="1">
      <c r="B208" s="65"/>
      <c r="C208" s="65"/>
      <c r="D208" s="56"/>
      <c r="E208" s="56"/>
      <c r="F208" s="56"/>
      <c r="G208" s="56"/>
      <c r="H208" s="56"/>
      <c r="I208" s="56"/>
      <c r="J208" s="56"/>
      <c r="K208" s="63"/>
      <c r="L208" s="63"/>
      <c r="M208" s="65"/>
      <c r="O208" s="173"/>
    </row>
    <row r="209" spans="2:15" ht="18" customHeight="1">
      <c r="B209" s="65"/>
      <c r="C209" s="65"/>
      <c r="D209" s="56"/>
      <c r="E209" s="56"/>
      <c r="F209" s="56"/>
      <c r="G209" s="56"/>
      <c r="H209" s="56"/>
      <c r="I209" s="56"/>
      <c r="J209" s="56"/>
      <c r="K209" s="63"/>
      <c r="L209" s="63"/>
      <c r="M209" s="65"/>
      <c r="O209" s="173"/>
    </row>
    <row r="210" spans="2:15" ht="18" customHeight="1">
      <c r="B210" s="65"/>
      <c r="C210" s="65"/>
      <c r="D210" s="56"/>
      <c r="E210" s="56"/>
      <c r="F210" s="56"/>
      <c r="G210" s="56"/>
      <c r="H210" s="56"/>
      <c r="I210" s="56"/>
      <c r="J210" s="56"/>
      <c r="K210" s="63"/>
      <c r="L210" s="63"/>
      <c r="M210" s="65"/>
      <c r="O210" s="173"/>
    </row>
    <row r="211" spans="2:15" ht="18" customHeight="1">
      <c r="B211" s="65"/>
      <c r="C211" s="65"/>
      <c r="D211" s="56"/>
      <c r="E211" s="56"/>
      <c r="F211" s="56"/>
      <c r="G211" s="56"/>
      <c r="H211" s="56"/>
      <c r="I211" s="56"/>
      <c r="J211" s="56"/>
      <c r="K211" s="63"/>
      <c r="L211" s="63"/>
      <c r="M211" s="65"/>
      <c r="O211" s="173"/>
    </row>
    <row r="212" spans="2:15" ht="18" customHeight="1">
      <c r="B212" s="65"/>
      <c r="C212" s="65"/>
      <c r="D212" s="56"/>
      <c r="E212" s="56"/>
      <c r="F212" s="56"/>
      <c r="G212" s="56"/>
      <c r="H212" s="56"/>
      <c r="I212" s="56"/>
      <c r="J212" s="56"/>
      <c r="K212" s="63"/>
      <c r="L212" s="63"/>
      <c r="M212" s="65"/>
      <c r="O212" s="173"/>
    </row>
    <row r="213" spans="2:15" ht="18" customHeight="1">
      <c r="B213" s="65"/>
      <c r="C213" s="65"/>
      <c r="D213" s="56"/>
      <c r="E213" s="56"/>
      <c r="F213" s="56"/>
      <c r="G213" s="56"/>
      <c r="H213" s="56"/>
      <c r="I213" s="56"/>
      <c r="J213" s="56"/>
      <c r="K213" s="63"/>
      <c r="L213" s="63"/>
      <c r="M213" s="65"/>
      <c r="O213" s="173"/>
    </row>
    <row r="214" spans="2:15" ht="18" customHeight="1">
      <c r="B214" s="65"/>
      <c r="C214" s="65"/>
      <c r="D214" s="56"/>
      <c r="E214" s="56"/>
      <c r="F214" s="56"/>
      <c r="G214" s="56"/>
      <c r="H214" s="56"/>
      <c r="I214" s="56"/>
      <c r="J214" s="56"/>
      <c r="K214" s="63"/>
      <c r="L214" s="63"/>
      <c r="M214" s="65"/>
      <c r="O214" s="173"/>
    </row>
    <row r="215" spans="2:15" ht="18" customHeight="1">
      <c r="B215" s="65"/>
      <c r="C215" s="65"/>
      <c r="D215" s="56"/>
      <c r="E215" s="56"/>
      <c r="F215" s="56"/>
      <c r="G215" s="56"/>
      <c r="H215" s="56"/>
      <c r="I215" s="56"/>
      <c r="J215" s="56"/>
      <c r="K215" s="63"/>
      <c r="L215" s="63"/>
      <c r="M215" s="65"/>
      <c r="O215" s="173"/>
    </row>
    <row r="216" spans="2:15" ht="18" customHeight="1">
      <c r="B216" s="65"/>
      <c r="C216" s="65"/>
      <c r="D216" s="56"/>
      <c r="E216" s="56"/>
      <c r="F216" s="56"/>
      <c r="G216" s="56"/>
      <c r="H216" s="56"/>
      <c r="I216" s="56"/>
      <c r="J216" s="56"/>
      <c r="K216" s="63"/>
      <c r="L216" s="63"/>
      <c r="M216" s="65"/>
      <c r="O216" s="173"/>
    </row>
    <row r="217" spans="2:15" ht="18" customHeight="1">
      <c r="B217" s="65"/>
      <c r="C217" s="65"/>
      <c r="D217" s="56"/>
      <c r="E217" s="56"/>
      <c r="F217" s="56"/>
      <c r="G217" s="56"/>
      <c r="H217" s="56"/>
      <c r="I217" s="56"/>
      <c r="J217" s="56"/>
      <c r="K217" s="63"/>
      <c r="L217" s="63"/>
      <c r="M217" s="65"/>
      <c r="O217" s="173"/>
    </row>
    <row r="218" spans="2:15" ht="18" customHeight="1">
      <c r="B218" s="65"/>
      <c r="C218" s="65"/>
      <c r="D218" s="56"/>
      <c r="E218" s="56"/>
      <c r="F218" s="56"/>
      <c r="G218" s="56"/>
      <c r="H218" s="56"/>
      <c r="I218" s="56"/>
      <c r="J218" s="56"/>
      <c r="K218" s="63"/>
      <c r="L218" s="63"/>
      <c r="M218" s="65"/>
      <c r="O218" s="173"/>
    </row>
    <row r="219" spans="2:15" ht="18" customHeight="1">
      <c r="B219" s="65"/>
      <c r="C219" s="65"/>
      <c r="D219" s="56"/>
      <c r="E219" s="56"/>
      <c r="F219" s="56"/>
      <c r="G219" s="56"/>
      <c r="H219" s="56"/>
      <c r="I219" s="56"/>
      <c r="J219" s="56"/>
      <c r="K219" s="63"/>
      <c r="L219" s="63"/>
      <c r="M219" s="65"/>
      <c r="O219" s="173"/>
    </row>
    <row r="220" spans="2:15" ht="18" customHeight="1">
      <c r="B220" s="65"/>
      <c r="C220" s="65"/>
      <c r="D220" s="56"/>
      <c r="E220" s="56"/>
      <c r="F220" s="56"/>
      <c r="G220" s="56"/>
      <c r="H220" s="56"/>
      <c r="I220" s="56"/>
      <c r="J220" s="56"/>
      <c r="K220" s="63"/>
      <c r="L220" s="63"/>
      <c r="M220" s="65"/>
      <c r="O220" s="173"/>
    </row>
    <row r="221" spans="2:15" ht="18" customHeight="1">
      <c r="B221" s="65"/>
      <c r="C221" s="65"/>
      <c r="D221" s="56"/>
      <c r="E221" s="56"/>
      <c r="F221" s="56"/>
      <c r="G221" s="56"/>
      <c r="H221" s="56"/>
      <c r="I221" s="56"/>
      <c r="J221" s="56"/>
      <c r="K221" s="63"/>
      <c r="L221" s="63"/>
      <c r="M221" s="65"/>
      <c r="O221" s="173"/>
    </row>
    <row r="222" spans="2:15" ht="18" customHeight="1">
      <c r="B222" s="65"/>
      <c r="C222" s="65"/>
      <c r="D222" s="56"/>
      <c r="E222" s="56"/>
      <c r="F222" s="56"/>
      <c r="G222" s="56"/>
      <c r="H222" s="56"/>
      <c r="I222" s="56"/>
      <c r="J222" s="56"/>
      <c r="K222" s="63"/>
      <c r="L222" s="63"/>
      <c r="M222" s="65"/>
      <c r="O222" s="173"/>
    </row>
    <row r="223" spans="2:15" ht="18" customHeight="1">
      <c r="B223" s="65"/>
      <c r="C223" s="65"/>
      <c r="D223" s="56"/>
      <c r="E223" s="56"/>
      <c r="F223" s="56"/>
      <c r="G223" s="56"/>
      <c r="H223" s="56"/>
      <c r="I223" s="56"/>
      <c r="J223" s="56"/>
      <c r="K223" s="63"/>
      <c r="L223" s="63"/>
      <c r="M223" s="65"/>
      <c r="O223" s="173"/>
    </row>
    <row r="224" spans="2:15" ht="18" customHeight="1">
      <c r="B224" s="65"/>
      <c r="C224" s="65"/>
      <c r="D224" s="56"/>
      <c r="E224" s="56"/>
      <c r="F224" s="56"/>
      <c r="G224" s="56"/>
      <c r="H224" s="56"/>
      <c r="I224" s="56"/>
      <c r="J224" s="56"/>
      <c r="K224" s="63"/>
      <c r="L224" s="63"/>
      <c r="M224" s="65"/>
      <c r="O224" s="173"/>
    </row>
    <row r="225" spans="2:15" ht="18" customHeight="1">
      <c r="B225" s="65"/>
      <c r="C225" s="65"/>
      <c r="D225" s="56"/>
      <c r="E225" s="56"/>
      <c r="F225" s="56"/>
      <c r="G225" s="56"/>
      <c r="H225" s="56"/>
      <c r="I225" s="56"/>
      <c r="J225" s="56"/>
      <c r="K225" s="63"/>
      <c r="L225" s="63"/>
      <c r="M225" s="65"/>
      <c r="O225" s="173"/>
    </row>
    <row r="226" spans="2:15" ht="18" customHeight="1">
      <c r="B226" s="65"/>
      <c r="C226" s="65"/>
      <c r="D226" s="56"/>
      <c r="E226" s="56"/>
      <c r="F226" s="56"/>
      <c r="G226" s="56"/>
      <c r="H226" s="56"/>
      <c r="I226" s="56"/>
      <c r="J226" s="56"/>
      <c r="K226" s="63"/>
      <c r="L226" s="63"/>
      <c r="M226" s="65"/>
      <c r="O226" s="173"/>
    </row>
    <row r="227" spans="2:15" ht="18" customHeight="1">
      <c r="B227" s="65"/>
      <c r="C227" s="65"/>
      <c r="D227" s="56"/>
      <c r="E227" s="56"/>
      <c r="F227" s="56"/>
      <c r="G227" s="56"/>
      <c r="H227" s="56"/>
      <c r="I227" s="56"/>
      <c r="J227" s="56"/>
      <c r="K227" s="63"/>
      <c r="L227" s="63"/>
      <c r="M227" s="65"/>
      <c r="O227" s="173"/>
    </row>
    <row r="228" spans="2:15" ht="18" customHeight="1">
      <c r="B228" s="65"/>
      <c r="C228" s="65"/>
      <c r="D228" s="56"/>
      <c r="E228" s="56"/>
      <c r="F228" s="56"/>
      <c r="G228" s="56"/>
      <c r="H228" s="56"/>
      <c r="I228" s="56"/>
      <c r="J228" s="56"/>
      <c r="K228" s="63"/>
      <c r="L228" s="63"/>
      <c r="M228" s="65"/>
      <c r="O228" s="173"/>
    </row>
    <row r="229" spans="2:15" ht="18" customHeight="1">
      <c r="B229" s="65"/>
      <c r="C229" s="65"/>
      <c r="D229" s="56"/>
      <c r="E229" s="56"/>
      <c r="F229" s="56"/>
      <c r="G229" s="56"/>
      <c r="H229" s="56"/>
      <c r="I229" s="56"/>
      <c r="J229" s="56"/>
      <c r="K229" s="63"/>
      <c r="L229" s="63"/>
      <c r="M229" s="65"/>
      <c r="O229" s="173"/>
    </row>
    <row r="230" spans="2:15" ht="18" customHeight="1">
      <c r="B230" s="65"/>
      <c r="C230" s="65"/>
      <c r="D230" s="56"/>
      <c r="E230" s="56"/>
      <c r="F230" s="56"/>
      <c r="G230" s="56"/>
      <c r="H230" s="56"/>
      <c r="I230" s="56"/>
      <c r="J230" s="56"/>
      <c r="K230" s="63"/>
      <c r="L230" s="63"/>
      <c r="M230" s="65"/>
      <c r="O230" s="173"/>
    </row>
    <row r="231" spans="2:15" ht="18" customHeight="1">
      <c r="B231" s="65"/>
      <c r="C231" s="65"/>
      <c r="D231" s="56"/>
      <c r="E231" s="56"/>
      <c r="F231" s="56"/>
      <c r="G231" s="56"/>
      <c r="H231" s="56"/>
      <c r="I231" s="56"/>
      <c r="J231" s="56"/>
      <c r="K231" s="63"/>
      <c r="L231" s="63"/>
      <c r="M231" s="65"/>
      <c r="O231" s="173"/>
    </row>
    <row r="232" spans="2:15" ht="18" customHeight="1">
      <c r="B232" s="65"/>
      <c r="C232" s="65"/>
      <c r="D232" s="56"/>
      <c r="E232" s="56"/>
      <c r="F232" s="56"/>
      <c r="G232" s="56"/>
      <c r="H232" s="56"/>
      <c r="I232" s="56"/>
      <c r="J232" s="56"/>
      <c r="K232" s="63"/>
      <c r="L232" s="63"/>
      <c r="M232" s="65"/>
      <c r="O232" s="173"/>
    </row>
    <row r="233" spans="2:15" ht="18" customHeight="1">
      <c r="B233" s="65"/>
      <c r="C233" s="65"/>
      <c r="D233" s="56"/>
      <c r="E233" s="56"/>
      <c r="F233" s="56"/>
      <c r="G233" s="56"/>
      <c r="H233" s="56"/>
      <c r="I233" s="56"/>
      <c r="J233" s="56"/>
      <c r="K233" s="63"/>
      <c r="L233" s="63"/>
      <c r="M233" s="65"/>
      <c r="O233" s="173"/>
    </row>
    <row r="234" spans="2:15" ht="18" customHeight="1">
      <c r="B234" s="65"/>
      <c r="C234" s="65"/>
      <c r="D234" s="56"/>
      <c r="E234" s="56"/>
      <c r="F234" s="56"/>
      <c r="G234" s="56"/>
      <c r="H234" s="56"/>
      <c r="I234" s="56"/>
      <c r="J234" s="56"/>
      <c r="K234" s="63"/>
      <c r="L234" s="63"/>
      <c r="M234" s="65"/>
      <c r="O234" s="173"/>
    </row>
    <row r="235" spans="2:15" ht="18" customHeight="1">
      <c r="B235" s="65"/>
      <c r="C235" s="65"/>
      <c r="D235" s="56"/>
      <c r="E235" s="56"/>
      <c r="F235" s="56"/>
      <c r="G235" s="56"/>
      <c r="H235" s="56"/>
      <c r="I235" s="56"/>
      <c r="J235" s="56"/>
      <c r="K235" s="63"/>
      <c r="L235" s="63"/>
      <c r="M235" s="65"/>
      <c r="O235" s="173"/>
    </row>
    <row r="236" spans="2:15" ht="18" customHeight="1">
      <c r="B236" s="65"/>
      <c r="C236" s="65"/>
      <c r="D236" s="56"/>
      <c r="E236" s="56"/>
      <c r="F236" s="56"/>
      <c r="G236" s="56"/>
      <c r="H236" s="56"/>
      <c r="I236" s="56"/>
      <c r="J236" s="56"/>
      <c r="K236" s="63"/>
      <c r="L236" s="63"/>
      <c r="M236" s="65"/>
      <c r="O236" s="173"/>
    </row>
    <row r="237" spans="2:15" ht="18" customHeight="1">
      <c r="B237" s="65"/>
      <c r="C237" s="65"/>
      <c r="D237" s="56"/>
      <c r="E237" s="56"/>
      <c r="F237" s="56"/>
      <c r="G237" s="56"/>
      <c r="H237" s="56"/>
      <c r="I237" s="56"/>
      <c r="J237" s="56"/>
      <c r="K237" s="63"/>
      <c r="L237" s="63"/>
      <c r="M237" s="65"/>
      <c r="O237" s="173"/>
    </row>
    <row r="238" spans="2:15" ht="18" customHeight="1">
      <c r="B238" s="65"/>
      <c r="C238" s="65"/>
      <c r="D238" s="56"/>
      <c r="E238" s="56"/>
      <c r="F238" s="56"/>
      <c r="G238" s="56"/>
      <c r="H238" s="56"/>
      <c r="I238" s="56"/>
      <c r="J238" s="56"/>
      <c r="K238" s="63"/>
      <c r="L238" s="63"/>
      <c r="M238" s="65"/>
      <c r="O238" s="173"/>
    </row>
    <row r="239" spans="2:15" ht="18" customHeight="1">
      <c r="B239" s="65"/>
      <c r="C239" s="65"/>
      <c r="D239" s="56"/>
      <c r="E239" s="56"/>
      <c r="F239" s="56"/>
      <c r="G239" s="56"/>
      <c r="H239" s="56"/>
      <c r="I239" s="56"/>
      <c r="J239" s="56"/>
      <c r="K239" s="63"/>
      <c r="L239" s="63"/>
      <c r="M239" s="65"/>
      <c r="O239" s="173"/>
    </row>
    <row r="240" spans="2:15" ht="18" customHeight="1">
      <c r="B240" s="65"/>
      <c r="C240" s="65"/>
      <c r="D240" s="56"/>
      <c r="E240" s="56"/>
      <c r="F240" s="56"/>
      <c r="G240" s="56"/>
      <c r="H240" s="56"/>
      <c r="I240" s="56"/>
      <c r="J240" s="56"/>
      <c r="K240" s="63"/>
      <c r="L240" s="63"/>
      <c r="M240" s="65"/>
      <c r="O240" s="173"/>
    </row>
    <row r="241" spans="2:14" ht="18" customHeight="1">
      <c r="B241" s="65"/>
      <c r="C241" s="65"/>
      <c r="D241" s="56"/>
      <c r="E241" s="56"/>
      <c r="F241" s="56"/>
      <c r="G241" s="56"/>
      <c r="H241" s="56"/>
      <c r="I241" s="56"/>
      <c r="J241" s="56"/>
      <c r="K241" s="63"/>
      <c r="L241" s="63"/>
      <c r="M241" s="65"/>
      <c r="N241" s="56"/>
    </row>
    <row r="242" spans="2:14" ht="18" customHeight="1">
      <c r="B242" s="65"/>
      <c r="C242" s="65"/>
      <c r="D242" s="56"/>
      <c r="E242" s="56"/>
      <c r="F242" s="56"/>
      <c r="G242" s="56"/>
      <c r="H242" s="56"/>
      <c r="I242" s="56"/>
      <c r="J242" s="56"/>
      <c r="K242" s="63"/>
      <c r="L242" s="63"/>
      <c r="M242" s="65"/>
      <c r="N242" s="56"/>
    </row>
    <row r="243" spans="2:14" ht="18" customHeight="1">
      <c r="B243" s="65"/>
      <c r="C243" s="65"/>
      <c r="D243" s="56"/>
      <c r="E243" s="56"/>
      <c r="F243" s="56"/>
      <c r="G243" s="56"/>
      <c r="H243" s="56"/>
      <c r="I243" s="56"/>
      <c r="J243" s="56"/>
      <c r="K243" s="63"/>
      <c r="L243" s="63"/>
      <c r="M243" s="65"/>
      <c r="N243" s="56"/>
    </row>
    <row r="244" spans="2:14" ht="18" customHeight="1">
      <c r="B244" s="65"/>
      <c r="C244" s="65"/>
      <c r="D244" s="56"/>
      <c r="E244" s="56"/>
      <c r="F244" s="56"/>
      <c r="G244" s="56"/>
      <c r="H244" s="56"/>
      <c r="I244" s="56"/>
      <c r="J244" s="56"/>
      <c r="K244" s="63"/>
      <c r="L244" s="63"/>
      <c r="M244" s="65"/>
      <c r="N244" s="56"/>
    </row>
    <row r="245" spans="2:14" ht="18" customHeight="1">
      <c r="B245" s="65"/>
      <c r="C245" s="65"/>
      <c r="D245" s="56"/>
      <c r="E245" s="56"/>
      <c r="F245" s="56"/>
      <c r="G245" s="56"/>
      <c r="H245" s="56"/>
      <c r="I245" s="56"/>
      <c r="J245" s="56"/>
      <c r="K245" s="63"/>
      <c r="L245" s="63"/>
      <c r="M245" s="65"/>
      <c r="N245" s="56"/>
    </row>
    <row r="246" spans="2:14" ht="18" customHeight="1">
      <c r="B246" s="65"/>
      <c r="C246" s="65"/>
      <c r="D246" s="56"/>
      <c r="E246" s="56"/>
      <c r="F246" s="56"/>
      <c r="G246" s="56"/>
      <c r="H246" s="56"/>
      <c r="I246" s="56"/>
      <c r="J246" s="56"/>
      <c r="K246" s="63"/>
      <c r="L246" s="63"/>
      <c r="M246" s="65"/>
      <c r="N246" s="56"/>
    </row>
    <row r="247" spans="2:14" ht="18" customHeight="1">
      <c r="B247" s="65"/>
      <c r="C247" s="65"/>
      <c r="D247" s="56"/>
      <c r="E247" s="56"/>
      <c r="F247" s="56"/>
      <c r="G247" s="56"/>
      <c r="H247" s="56"/>
      <c r="I247" s="56"/>
      <c r="J247" s="56"/>
      <c r="K247" s="63"/>
      <c r="L247" s="63"/>
      <c r="M247" s="65"/>
      <c r="N247" s="56"/>
    </row>
    <row r="248" spans="2:14" ht="18" customHeight="1">
      <c r="B248" s="65"/>
      <c r="C248" s="65"/>
      <c r="D248" s="56"/>
      <c r="E248" s="56"/>
      <c r="F248" s="56"/>
      <c r="G248" s="56"/>
      <c r="H248" s="56"/>
      <c r="I248" s="56"/>
      <c r="J248" s="56"/>
      <c r="K248" s="63"/>
      <c r="L248" s="63"/>
      <c r="M248" s="65"/>
      <c r="N248" s="56"/>
    </row>
    <row r="249" spans="2:14" ht="18" customHeight="1">
      <c r="B249" s="65"/>
      <c r="C249" s="65"/>
      <c r="D249" s="56"/>
      <c r="E249" s="56"/>
      <c r="F249" s="56"/>
      <c r="G249" s="56"/>
      <c r="H249" s="56"/>
      <c r="I249" s="56"/>
      <c r="J249" s="56"/>
      <c r="K249" s="63"/>
      <c r="L249" s="63"/>
      <c r="M249" s="65"/>
      <c r="N249" s="56"/>
    </row>
    <row r="250" spans="2:14" ht="18" customHeight="1">
      <c r="B250" s="65"/>
      <c r="C250" s="65"/>
      <c r="D250" s="56"/>
      <c r="E250" s="56"/>
      <c r="F250" s="56"/>
      <c r="G250" s="56"/>
      <c r="H250" s="56"/>
      <c r="I250" s="56"/>
      <c r="J250" s="56"/>
      <c r="K250" s="63"/>
      <c r="L250" s="63"/>
      <c r="M250" s="65"/>
      <c r="N250" s="56"/>
    </row>
    <row r="251" spans="2:14" ht="18" customHeight="1">
      <c r="B251" s="65"/>
      <c r="C251" s="65"/>
      <c r="D251" s="56"/>
      <c r="E251" s="56"/>
      <c r="F251" s="56"/>
      <c r="G251" s="56"/>
      <c r="H251" s="56"/>
      <c r="I251" s="56"/>
      <c r="J251" s="56"/>
      <c r="K251" s="63"/>
      <c r="L251" s="63"/>
      <c r="M251" s="65"/>
      <c r="N251" s="56"/>
    </row>
    <row r="252" spans="2:14" ht="18" customHeight="1">
      <c r="B252" s="65"/>
      <c r="C252" s="65"/>
      <c r="D252" s="56"/>
      <c r="E252" s="56"/>
      <c r="F252" s="56"/>
      <c r="G252" s="56"/>
      <c r="H252" s="56"/>
      <c r="I252" s="56"/>
      <c r="J252" s="56"/>
      <c r="K252" s="63"/>
      <c r="L252" s="63"/>
      <c r="M252" s="65"/>
      <c r="N252" s="56"/>
    </row>
    <row r="253" spans="2:14" ht="18" customHeight="1">
      <c r="B253" s="65"/>
      <c r="C253" s="65"/>
      <c r="D253" s="56"/>
      <c r="E253" s="56"/>
      <c r="F253" s="56"/>
      <c r="G253" s="56"/>
      <c r="H253" s="56"/>
      <c r="I253" s="56"/>
      <c r="J253" s="56"/>
      <c r="K253" s="63"/>
      <c r="L253" s="63"/>
      <c r="M253" s="65"/>
      <c r="N253" s="56"/>
    </row>
    <row r="254" spans="2:14" ht="18" customHeight="1">
      <c r="K254" s="81"/>
      <c r="L254" s="81"/>
    </row>
    <row r="255" spans="2:14" ht="18" customHeight="1">
      <c r="K255" s="81"/>
      <c r="L255" s="81"/>
    </row>
    <row r="256" spans="2:14" ht="18" customHeight="1">
      <c r="K256" s="81"/>
      <c r="L256" s="81"/>
    </row>
    <row r="257" spans="11:12" ht="18" customHeight="1">
      <c r="K257" s="81"/>
      <c r="L257" s="81"/>
    </row>
    <row r="258" spans="11:12" ht="18" customHeight="1">
      <c r="K258" s="81"/>
      <c r="L258" s="81"/>
    </row>
    <row r="259" spans="11:12" ht="18" customHeight="1">
      <c r="K259" s="81"/>
      <c r="L259" s="81"/>
    </row>
    <row r="260" spans="11:12" ht="18" customHeight="1">
      <c r="K260" s="81"/>
      <c r="L260" s="81"/>
    </row>
    <row r="261" spans="11:12" ht="18" customHeight="1">
      <c r="K261" s="81"/>
      <c r="L261" s="81"/>
    </row>
    <row r="262" spans="11:12" ht="18" customHeight="1">
      <c r="K262" s="81"/>
      <c r="L262" s="81"/>
    </row>
    <row r="263" spans="11:12" ht="18" customHeight="1">
      <c r="K263" s="81"/>
      <c r="L263" s="81"/>
    </row>
    <row r="264" spans="11:12" ht="18" customHeight="1">
      <c r="K264" s="81"/>
      <c r="L264" s="81"/>
    </row>
    <row r="265" spans="11:12" ht="18" customHeight="1">
      <c r="K265" s="81"/>
      <c r="L265" s="81"/>
    </row>
    <row r="266" spans="11:12" ht="18" customHeight="1">
      <c r="K266" s="81"/>
      <c r="L266" s="81"/>
    </row>
    <row r="267" spans="11:12" ht="18" customHeight="1">
      <c r="K267" s="81"/>
      <c r="L267" s="81"/>
    </row>
    <row r="268" spans="11:12" ht="18" customHeight="1">
      <c r="K268" s="81"/>
      <c r="L268" s="81"/>
    </row>
    <row r="269" spans="11:12" ht="18" customHeight="1">
      <c r="K269" s="81"/>
      <c r="L269" s="81"/>
    </row>
    <row r="270" spans="11:12" ht="18" customHeight="1">
      <c r="K270" s="81"/>
      <c r="L270" s="81"/>
    </row>
    <row r="271" spans="11:12" ht="18" customHeight="1">
      <c r="K271" s="81"/>
      <c r="L271" s="81"/>
    </row>
    <row r="272" spans="11:12" ht="18" customHeight="1">
      <c r="K272" s="81"/>
      <c r="L272" s="81"/>
    </row>
    <row r="273" spans="11:12" ht="18" customHeight="1">
      <c r="K273" s="81"/>
      <c r="L273" s="81"/>
    </row>
    <row r="274" spans="11:12" ht="18" customHeight="1">
      <c r="K274" s="81"/>
      <c r="L274" s="81"/>
    </row>
    <row r="275" spans="11:12" ht="18" customHeight="1">
      <c r="K275" s="81"/>
      <c r="L275" s="81"/>
    </row>
    <row r="276" spans="11:12">
      <c r="K276" s="81"/>
      <c r="L276" s="81"/>
    </row>
    <row r="277" spans="11:12">
      <c r="K277" s="81"/>
      <c r="L277" s="81"/>
    </row>
    <row r="278" spans="11:12">
      <c r="K278" s="81"/>
      <c r="L278" s="81"/>
    </row>
    <row r="279" spans="11:12">
      <c r="K279" s="81"/>
      <c r="L279" s="81"/>
    </row>
    <row r="280" spans="11:12">
      <c r="K280" s="81"/>
      <c r="L280" s="81"/>
    </row>
    <row r="281" spans="11:12">
      <c r="K281" s="81"/>
      <c r="L281" s="81"/>
    </row>
    <row r="282" spans="11:12">
      <c r="K282" s="81"/>
      <c r="L282" s="81"/>
    </row>
    <row r="283" spans="11:12">
      <c r="K283" s="81"/>
      <c r="L283" s="81"/>
    </row>
    <row r="284" spans="11:12">
      <c r="K284" s="81"/>
      <c r="L284" s="81"/>
    </row>
    <row r="285" spans="11:12">
      <c r="K285" s="81"/>
      <c r="L285" s="81"/>
    </row>
    <row r="286" spans="11:12">
      <c r="K286" s="81"/>
      <c r="L286" s="81"/>
    </row>
    <row r="287" spans="11:12">
      <c r="K287" s="81"/>
      <c r="L287" s="81"/>
    </row>
    <row r="288" spans="11:12">
      <c r="K288" s="81"/>
      <c r="L288" s="81"/>
    </row>
    <row r="289" spans="11:12">
      <c r="K289" s="81"/>
      <c r="L289" s="81"/>
    </row>
    <row r="290" spans="11:12">
      <c r="K290" s="81"/>
      <c r="L290" s="81"/>
    </row>
    <row r="291" spans="11:12">
      <c r="K291" s="81"/>
      <c r="L291" s="81"/>
    </row>
    <row r="292" spans="11:12">
      <c r="K292" s="81"/>
      <c r="L292" s="81"/>
    </row>
    <row r="293" spans="11:12">
      <c r="K293" s="81"/>
      <c r="L293" s="81"/>
    </row>
    <row r="294" spans="11:12">
      <c r="K294" s="81"/>
      <c r="L294" s="81"/>
    </row>
    <row r="295" spans="11:12">
      <c r="K295" s="81"/>
      <c r="L295" s="81"/>
    </row>
    <row r="296" spans="11:12">
      <c r="K296" s="81"/>
      <c r="L296" s="81"/>
    </row>
    <row r="297" spans="11:12">
      <c r="K297" s="81"/>
      <c r="L297" s="81"/>
    </row>
    <row r="298" spans="11:12">
      <c r="K298" s="81"/>
      <c r="L298" s="81"/>
    </row>
    <row r="299" spans="11:12">
      <c r="K299" s="81"/>
      <c r="L299" s="81"/>
    </row>
    <row r="300" spans="11:12">
      <c r="K300" s="81"/>
      <c r="L300" s="81"/>
    </row>
    <row r="301" spans="11:12">
      <c r="K301" s="81"/>
      <c r="L301" s="81"/>
    </row>
    <row r="302" spans="11:12">
      <c r="K302" s="81"/>
      <c r="L302" s="81"/>
    </row>
    <row r="303" spans="11:12">
      <c r="K303" s="81"/>
      <c r="L303" s="81"/>
    </row>
    <row r="304" spans="11:12">
      <c r="K304" s="81"/>
      <c r="L304" s="81"/>
    </row>
    <row r="305" spans="11:12">
      <c r="K305" s="81"/>
      <c r="L305" s="81"/>
    </row>
    <row r="306" spans="11:12">
      <c r="K306" s="81"/>
      <c r="L306" s="81"/>
    </row>
    <row r="307" spans="11:12">
      <c r="K307" s="81"/>
      <c r="L307" s="81"/>
    </row>
    <row r="308" spans="11:12">
      <c r="K308" s="81"/>
      <c r="L308" s="81"/>
    </row>
    <row r="309" spans="11:12">
      <c r="K309" s="81"/>
      <c r="L309" s="81"/>
    </row>
    <row r="310" spans="11:12">
      <c r="K310" s="81"/>
      <c r="L310" s="81"/>
    </row>
    <row r="311" spans="11:12">
      <c r="K311" s="81"/>
      <c r="L311" s="81"/>
    </row>
    <row r="312" spans="11:12">
      <c r="K312" s="81"/>
      <c r="L312" s="81"/>
    </row>
    <row r="313" spans="11:12">
      <c r="K313" s="81"/>
      <c r="L313" s="81"/>
    </row>
    <row r="314" spans="11:12">
      <c r="K314" s="81"/>
      <c r="L314" s="81"/>
    </row>
    <row r="315" spans="11:12">
      <c r="K315" s="81"/>
      <c r="L315" s="81"/>
    </row>
    <row r="316" spans="11:12">
      <c r="K316" s="81"/>
      <c r="L316" s="81"/>
    </row>
    <row r="317" spans="11:12">
      <c r="K317" s="81"/>
      <c r="L317" s="81"/>
    </row>
    <row r="318" spans="11:12">
      <c r="K318" s="81"/>
      <c r="L318" s="81"/>
    </row>
    <row r="319" spans="11:12">
      <c r="K319" s="81"/>
      <c r="L319" s="81"/>
    </row>
    <row r="320" spans="11:12">
      <c r="K320" s="81"/>
      <c r="L320" s="81"/>
    </row>
    <row r="321" spans="11:12">
      <c r="K321" s="81"/>
      <c r="L321" s="81"/>
    </row>
    <row r="322" spans="11:12">
      <c r="K322" s="81"/>
      <c r="L322" s="81"/>
    </row>
    <row r="323" spans="11:12">
      <c r="K323" s="81"/>
      <c r="L323" s="81"/>
    </row>
    <row r="324" spans="11:12">
      <c r="K324" s="81"/>
      <c r="L324" s="81"/>
    </row>
    <row r="325" spans="11:12">
      <c r="K325" s="81"/>
      <c r="L325" s="81"/>
    </row>
    <row r="326" spans="11:12">
      <c r="K326" s="81"/>
      <c r="L326" s="81"/>
    </row>
    <row r="327" spans="11:12">
      <c r="K327" s="81"/>
      <c r="L327" s="81"/>
    </row>
    <row r="328" spans="11:12">
      <c r="K328" s="81"/>
      <c r="L328" s="81"/>
    </row>
    <row r="329" spans="11:12">
      <c r="K329" s="81"/>
      <c r="L329" s="81"/>
    </row>
    <row r="330" spans="11:12">
      <c r="K330" s="81"/>
      <c r="L330" s="81"/>
    </row>
    <row r="331" spans="11:12">
      <c r="K331" s="81"/>
      <c r="L331" s="81"/>
    </row>
    <row r="332" spans="11:12">
      <c r="K332" s="81"/>
      <c r="L332" s="81"/>
    </row>
    <row r="333" spans="11:12">
      <c r="K333" s="81"/>
      <c r="L333" s="81"/>
    </row>
    <row r="334" spans="11:12">
      <c r="K334" s="81"/>
      <c r="L334" s="81"/>
    </row>
    <row r="335" spans="11:12">
      <c r="K335" s="81"/>
      <c r="L335" s="81"/>
    </row>
    <row r="336" spans="11:12">
      <c r="K336" s="81"/>
      <c r="L336" s="81"/>
    </row>
    <row r="337" spans="11:12">
      <c r="K337" s="81"/>
      <c r="L337" s="81"/>
    </row>
    <row r="338" spans="11:12">
      <c r="K338" s="91"/>
      <c r="L338" s="91"/>
    </row>
  </sheetData>
  <sheetProtection algorithmName="SHA-512" hashValue="k10VMJH337bu60gbyJ8aRDG8XNOrWg8DxIxYwZJKSGg9yg0Ll0f3egqjtqLK3KpZgn5Sj6JLAqwfVl2aiyARSA==" saltValue="/JjFCvfnKWd/jlLKkUTRtw==" spinCount="100000" sheet="1" objects="1" scenarios="1"/>
  <protectedRanges>
    <protectedRange sqref="L10:L13 L17:L26 L33:L35 L39:L43 L47:L53 L60:L65 L69:L75 L82:L85" name="score"/>
  </protectedRanges>
  <mergeCells count="68">
    <mergeCell ref="K30:L30"/>
    <mergeCell ref="K57:L57"/>
    <mergeCell ref="D40:J40"/>
    <mergeCell ref="D59:J59"/>
    <mergeCell ref="D47:J47"/>
    <mergeCell ref="D53:J53"/>
    <mergeCell ref="B30:J30"/>
    <mergeCell ref="D49:J49"/>
    <mergeCell ref="D50:J50"/>
    <mergeCell ref="D51:J51"/>
    <mergeCell ref="D52:J52"/>
    <mergeCell ref="D32:J32"/>
    <mergeCell ref="B57:J57"/>
    <mergeCell ref="D39:J39"/>
    <mergeCell ref="B2:J2"/>
    <mergeCell ref="B3:J3"/>
    <mergeCell ref="D46:J46"/>
    <mergeCell ref="D33:J33"/>
    <mergeCell ref="D24:J24"/>
    <mergeCell ref="D25:J25"/>
    <mergeCell ref="D34:J34"/>
    <mergeCell ref="D35:J35"/>
    <mergeCell ref="D19:J19"/>
    <mergeCell ref="D17:J17"/>
    <mergeCell ref="D18:J18"/>
    <mergeCell ref="D23:J23"/>
    <mergeCell ref="D27:J27"/>
    <mergeCell ref="D28:J28"/>
    <mergeCell ref="D62:J62"/>
    <mergeCell ref="D60:J60"/>
    <mergeCell ref="B37:D37"/>
    <mergeCell ref="D43:J43"/>
    <mergeCell ref="D41:J41"/>
    <mergeCell ref="D38:J38"/>
    <mergeCell ref="D42:J42"/>
    <mergeCell ref="D61:J61"/>
    <mergeCell ref="D68:J68"/>
    <mergeCell ref="D69:J69"/>
    <mergeCell ref="D70:J70"/>
    <mergeCell ref="D71:J71"/>
    <mergeCell ref="K8:L8"/>
    <mergeCell ref="D20:J20"/>
    <mergeCell ref="D21:J21"/>
    <mergeCell ref="D22:J22"/>
    <mergeCell ref="D26:J26"/>
    <mergeCell ref="D9:J9"/>
    <mergeCell ref="D10:J10"/>
    <mergeCell ref="D11:J11"/>
    <mergeCell ref="D12:J12"/>
    <mergeCell ref="D13:J13"/>
    <mergeCell ref="D14:J14"/>
    <mergeCell ref="D16:J16"/>
    <mergeCell ref="B79:J79"/>
    <mergeCell ref="K79:L79"/>
    <mergeCell ref="D48:J48"/>
    <mergeCell ref="D86:J86"/>
    <mergeCell ref="D84:J84"/>
    <mergeCell ref="D83:J83"/>
    <mergeCell ref="D81:J81"/>
    <mergeCell ref="D85:J85"/>
    <mergeCell ref="D82:J82"/>
    <mergeCell ref="D63:J63"/>
    <mergeCell ref="D64:J64"/>
    <mergeCell ref="D65:J65"/>
    <mergeCell ref="D74:J74"/>
    <mergeCell ref="D75:J75"/>
    <mergeCell ref="D72:J72"/>
    <mergeCell ref="D73:J73"/>
  </mergeCells>
  <conditionalFormatting sqref="N1:N1048576">
    <cfRule type="cellIs" dxfId="5" priority="1" operator="greaterThan">
      <formula>0</formula>
    </cfRule>
  </conditionalFormatting>
  <hyperlinks>
    <hyperlink ref="B10" location="'Inspector''s notes'!C92" display="a" xr:uid="{96CB479E-A9F8-4B7E-B308-6E7D120EEA40}"/>
    <hyperlink ref="B17" location="'Inspector''s notes'!C97" display="a" xr:uid="{6773DF9F-FBA6-4EEB-A319-0A6713A7B367}"/>
    <hyperlink ref="B18" location="'Inspector''s notes'!C98" display="b" xr:uid="{94D7D886-750D-4E70-A6F7-CC2F7E66BF42}"/>
    <hyperlink ref="B19" location="'Inspector''s notes'!C99" display="c" xr:uid="{77CCC2AC-1EF6-433F-A4C7-F5BE8A5563EA}"/>
    <hyperlink ref="B20" location="'Inspector''s notes'!C100" display="d" xr:uid="{D6B949D5-52CA-4AD3-A202-A19BFD88B82E}"/>
    <hyperlink ref="B21" location="'Inspector''s notes'!C101" display="e" xr:uid="{44D18F02-A4BD-46E6-B015-304B34A99AD9}"/>
    <hyperlink ref="B22" location="'Inspector''s notes'!C102" display="f" xr:uid="{3A0E3BEA-E441-4A43-BFFC-290A388CE098}"/>
    <hyperlink ref="B24" location="'Inspector''s notes'!C104" display="h" xr:uid="{61A95093-74C0-4954-BBB9-C4C756E4AFFD}"/>
    <hyperlink ref="B25" location="'Inspector''s notes'!C105" display="i" xr:uid="{D51D8B55-8A56-40D8-BC85-AC8AE587BCBF}"/>
    <hyperlink ref="B26" location="'Inspector''s notes'!C106" display="j" xr:uid="{85B8CA27-8BDF-4DE5-841C-F36D4D651028}"/>
    <hyperlink ref="B33" location="'Inspector''s notes'!C107" display="k" xr:uid="{8A473696-96B8-4BE6-B45D-AE857E284CA7}"/>
    <hyperlink ref="B34" location="'Inspector''s notes'!C108" display="l" xr:uid="{2A8C214E-A272-4D11-9E86-50DDA5C495C0}"/>
    <hyperlink ref="B35" location="'Inspector''s notes'!C109" display="m" xr:uid="{F8047F49-4E4B-4C04-A340-CFD290D3223C}"/>
    <hyperlink ref="B39" location="'Inspector''s notes'!C111" display="a" xr:uid="{27A85A51-6F2C-4445-9164-C8E28C1B3B85}"/>
    <hyperlink ref="B40" location="'Inspector''s notes'!C112" display="b" xr:uid="{232A16E8-2B99-4169-8907-6388F47AEB69}"/>
    <hyperlink ref="B41" location="'Inspector''s notes'!C113" display="c" xr:uid="{629EAB1C-7ECB-4F34-B2A4-9A15ABFA20AA}"/>
    <hyperlink ref="B42" location="'Inspector''s notes'!C114" display="d" xr:uid="{2BD943FC-FECD-470C-B787-AC83186F1966}"/>
    <hyperlink ref="B43" location="'Inspector''s notes'!C115" display="e" xr:uid="{C34DEE49-69B6-4431-8E1B-AB71540BF5A3}"/>
    <hyperlink ref="B47" location="'Inspector''s notes'!C117" display="a" xr:uid="{8AA1B779-E3BC-48AB-A8F5-668AA1EC461A}"/>
    <hyperlink ref="B48" location="'Inspector''s notes'!C118" display="b" xr:uid="{3A01981C-5C3C-4FF4-902F-E96597FAE227}"/>
    <hyperlink ref="B49" location="'Inspector''s notes'!C119" display="c" xr:uid="{1E6987AD-CA3E-4346-BABE-4C89844EFE72}"/>
    <hyperlink ref="B50" location="'Inspector''s notes'!C120" display="d" xr:uid="{E5EBC8A7-F1C5-4B64-80CA-2533E7BF0366}"/>
    <hyperlink ref="B51" location="'Inspector''s notes'!C121" display="e" xr:uid="{926132AF-1B26-4854-99B6-49781FF5F7BD}"/>
    <hyperlink ref="B52" location="'Inspector''s notes'!C122" display="f" xr:uid="{81A4148A-8686-406B-9D08-63E889AD1D64}"/>
    <hyperlink ref="B53" location="'Inspector''s notes'!C123" display="g" xr:uid="{F07D0B6D-4F7D-4689-B1EA-F6FA456259D0}"/>
    <hyperlink ref="B60" location="'Inspector''s notes'!C125" display="a" xr:uid="{5A089A26-CAFD-4890-B91C-E2B7B80DDD46}"/>
    <hyperlink ref="B61" location="'Inspector''s notes'!C126" display="b" xr:uid="{BDD50D54-1231-4417-BE3A-890B4177AF64}"/>
    <hyperlink ref="B62" location="'Inspector''s notes'!C127" display="c" xr:uid="{75AEB721-BF3D-4F33-91E3-2430D030CD67}"/>
    <hyperlink ref="B63" location="'Inspector''s notes'!C128" display="d" xr:uid="{18825B4B-0E2E-49C2-91EA-F8D24D6798A0}"/>
    <hyperlink ref="B64" location="'Inspector''s notes'!C129" display="e" xr:uid="{FAF31ED9-F136-4AAB-B0F2-E6ECBE456ECD}"/>
    <hyperlink ref="B65" location="'Inspector''s notes'!C130" display="f" xr:uid="{B37D751F-2026-4A3A-8B1A-7B91201E33B0}"/>
    <hyperlink ref="B69" location="'Inspector''s notes'!C132" display="a" xr:uid="{76B1CD4F-5CCC-4597-AF4A-8A68D1C0CA06}"/>
    <hyperlink ref="B70" location="'Inspector''s notes'!C133" display="b" xr:uid="{3E783284-4EBF-429C-BCA4-E7EC26D781D5}"/>
    <hyperlink ref="B71" location="'Inspector''s notes'!C134" display="c" xr:uid="{C2C4F1D0-4E3D-4AA3-93A1-6A41F9EFA9A7}"/>
    <hyperlink ref="B72" location="'Inspector''s notes'!C135" display="d" xr:uid="{162D9AB6-510F-44A4-867F-35E2A48FF79A}"/>
    <hyperlink ref="B73" location="'Inspector''s notes'!C136" display="e" xr:uid="{7C52CA42-B4A6-458D-9DAE-08B9BFD04543}"/>
    <hyperlink ref="B74" location="'Inspector''s notes'!C137" display="f" xr:uid="{396F4B11-1C7B-45DD-BF94-7D3A7DAC20B7}"/>
    <hyperlink ref="B75" location="'Inspector''s notes'!C138" display="g" xr:uid="{677ADFA5-A847-4FAD-9A91-0BC5BB1F8DFD}"/>
    <hyperlink ref="B83" location="'Inspector''s notes'!C140" display="a" xr:uid="{68CCA630-6EDB-4323-8590-63423CA288D6}"/>
    <hyperlink ref="B84" location="'Inspector''s notes'!C141" display="b" xr:uid="{A1AD901F-AB82-49B2-A9A5-4DFF68D7DE63}"/>
    <hyperlink ref="B85" location="'Inspector''s notes'!C142" display="c" xr:uid="{ACD4BE5B-49D0-4E53-AE28-2C7A9D435721}"/>
    <hyperlink ref="B13" location="'Inspector''s notes'!C95" display="d" xr:uid="{EDB28A9A-5BB2-4CFC-8007-C57CAF03F12C}"/>
    <hyperlink ref="B12" location="'Inspector''s notes'!C94" display="c" xr:uid="{089595E8-9DCF-4C2A-A175-4CD4CD30C9E9}"/>
    <hyperlink ref="B11" location="'Inspector''s notes'!C93" display="b" xr:uid="{EAD18EBD-4FAC-4253-8868-0233ED04A9B6}"/>
    <hyperlink ref="B23" location="'Inspector''s notes'!C103" display="g" xr:uid="{2858A9E1-94C9-42FB-9B4F-E1969921519A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3" manualBreakCount="3">
    <brk id="28" max="12" man="1"/>
    <brk id="55" max="12" man="1"/>
    <brk id="77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70C2-F4A6-D641-8D48-20BC4FD85345}">
  <sheetPr codeName="Blad7">
    <tabColor rgb="FFB0BB17"/>
  </sheetPr>
  <dimension ref="A1:O31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customWidth="1"/>
    <col min="2" max="2" width="9.14062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6.85546875" customWidth="1"/>
    <col min="9" max="9" width="1.7109375" customWidth="1"/>
    <col min="10" max="10" width="19.7109375" customWidth="1"/>
    <col min="11" max="11" width="9.28515625" style="1" customWidth="1"/>
    <col min="12" max="12" width="9.28515625" customWidth="1"/>
    <col min="13" max="13" width="3.5703125" customWidth="1"/>
    <col min="14" max="14" width="5" style="50" customWidth="1"/>
  </cols>
  <sheetData>
    <row r="1" spans="1:15" ht="20.100000000000001" customHeight="1">
      <c r="A1" s="56"/>
      <c r="B1" s="56"/>
      <c r="C1" s="65"/>
      <c r="D1" s="56"/>
      <c r="E1" s="56"/>
      <c r="F1" s="56"/>
      <c r="G1" s="56"/>
      <c r="H1" s="56"/>
      <c r="I1" s="56"/>
      <c r="J1" s="56"/>
      <c r="K1" s="65"/>
      <c r="L1" s="56"/>
      <c r="M1" s="56"/>
      <c r="N1" s="162"/>
    </row>
    <row r="2" spans="1:15" ht="20.100000000000001" customHeight="1">
      <c r="A2" s="56"/>
      <c r="B2" s="367" t="str">
        <f>'A. Engine performance'!B2</f>
        <v>Green Award Requirements | River Cruise Vessels</v>
      </c>
      <c r="C2" s="367"/>
      <c r="D2" s="367"/>
      <c r="E2" s="367"/>
      <c r="F2" s="367"/>
      <c r="G2" s="367"/>
      <c r="H2" s="367"/>
      <c r="I2" s="367"/>
      <c r="J2" s="367"/>
      <c r="K2" s="367"/>
      <c r="L2" s="56"/>
      <c r="M2" s="56"/>
      <c r="N2" s="162"/>
    </row>
    <row r="3" spans="1:15" ht="20.100000000000001" customHeight="1">
      <c r="A3" s="62"/>
      <c r="B3" s="368" t="s">
        <v>323</v>
      </c>
      <c r="C3" s="368"/>
      <c r="D3" s="368"/>
      <c r="E3" s="61"/>
      <c r="F3" s="61"/>
      <c r="G3" s="62"/>
      <c r="H3" s="62"/>
      <c r="I3" s="62"/>
      <c r="J3" s="62"/>
      <c r="K3" s="63"/>
      <c r="L3" s="62"/>
      <c r="M3" s="62"/>
      <c r="N3" s="162"/>
    </row>
    <row r="4" spans="1:15" ht="20.100000000000001" customHeight="1">
      <c r="A4" s="73"/>
      <c r="B4" s="73"/>
      <c r="C4" s="74"/>
      <c r="D4" s="73"/>
      <c r="E4" s="73"/>
      <c r="F4" s="73"/>
      <c r="G4" s="73"/>
      <c r="H4" s="73"/>
      <c r="I4" s="73"/>
      <c r="J4" s="73"/>
      <c r="K4" s="74"/>
      <c r="L4" s="73"/>
      <c r="M4" s="73"/>
      <c r="N4" s="162"/>
      <c r="O4" s="50"/>
    </row>
    <row r="5" spans="1:15" ht="20.100000000000001" customHeight="1">
      <c r="A5" s="70"/>
      <c r="B5" s="67" t="str">
        <f>'D. General certification'!B5</f>
        <v>Vessel</v>
      </c>
      <c r="C5" s="68" t="s">
        <v>54</v>
      </c>
      <c r="D5" s="123">
        <f>'A. Engine performance'!D5</f>
        <v>0</v>
      </c>
      <c r="E5" s="69" t="str">
        <f>'D. General certification'!E5</f>
        <v xml:space="preserve"> ENI</v>
      </c>
      <c r="F5" s="69" t="s">
        <v>54</v>
      </c>
      <c r="G5" s="302">
        <f>'A. Engine performance'!I5</f>
        <v>0</v>
      </c>
      <c r="H5" s="111" t="str">
        <f>'D. General certification'!H5</f>
        <v>Date</v>
      </c>
      <c r="I5" s="112" t="s">
        <v>54</v>
      </c>
      <c r="J5" s="132" t="str">
        <f>'A. Engine performance'!O5</f>
        <v>&lt;&lt;Date&gt;&gt;</v>
      </c>
      <c r="K5" s="82"/>
      <c r="L5" s="70"/>
      <c r="M5" s="70"/>
      <c r="N5" s="162"/>
      <c r="O5" s="50"/>
    </row>
    <row r="6" spans="1:15" ht="20.100000000000001" customHeight="1">
      <c r="A6" s="70"/>
      <c r="B6" s="67" t="str">
        <f>'D. General certification'!B6</f>
        <v>Inspector</v>
      </c>
      <c r="C6" s="68" t="s">
        <v>54</v>
      </c>
      <c r="D6" s="124">
        <f>'A. Engine performance'!D6</f>
        <v>0</v>
      </c>
      <c r="E6" s="69" t="str">
        <f>'D. General certification'!E6</f>
        <v xml:space="preserve"> Location</v>
      </c>
      <c r="F6" s="69" t="s">
        <v>54</v>
      </c>
      <c r="G6" s="125" t="str">
        <f>'A. Engine performance'!I6</f>
        <v>&lt;&lt;Location&gt;&gt;</v>
      </c>
      <c r="H6" s="113"/>
      <c r="I6" s="113"/>
      <c r="J6" s="113"/>
      <c r="K6" s="82"/>
      <c r="L6" s="70"/>
      <c r="M6" s="70"/>
      <c r="N6" s="162"/>
      <c r="O6" s="50"/>
    </row>
    <row r="7" spans="1:15" ht="20.100000000000001" customHeight="1">
      <c r="A7" s="73"/>
      <c r="B7" s="73"/>
      <c r="C7" s="74"/>
      <c r="D7" s="73"/>
      <c r="E7" s="73"/>
      <c r="F7" s="73"/>
      <c r="G7" s="73"/>
      <c r="H7" s="73"/>
      <c r="I7" s="73"/>
      <c r="J7" s="73"/>
      <c r="K7" s="74"/>
      <c r="L7" s="73"/>
      <c r="M7" s="73"/>
      <c r="N7" s="162"/>
      <c r="O7" s="50"/>
    </row>
    <row r="8" spans="1:15" ht="18" customHeight="1">
      <c r="A8" s="73"/>
      <c r="B8" s="73"/>
      <c r="C8" s="74"/>
      <c r="D8" s="73"/>
      <c r="E8" s="73"/>
      <c r="F8" s="73"/>
      <c r="G8" s="73"/>
      <c r="H8" s="73"/>
      <c r="I8" s="73"/>
      <c r="J8" s="73"/>
      <c r="K8" s="432" t="s">
        <v>9</v>
      </c>
      <c r="L8" s="432"/>
      <c r="M8" s="73"/>
      <c r="N8" s="162"/>
      <c r="O8" s="50"/>
    </row>
    <row r="9" spans="1:15" ht="18" customHeight="1">
      <c r="A9" s="73"/>
      <c r="B9" s="121" t="s">
        <v>244</v>
      </c>
      <c r="C9" s="74"/>
      <c r="D9" s="429" t="s">
        <v>253</v>
      </c>
      <c r="E9" s="429"/>
      <c r="F9" s="429"/>
      <c r="G9" s="429"/>
      <c r="H9" s="429"/>
      <c r="I9" s="429"/>
      <c r="J9" s="433"/>
      <c r="K9" s="121" t="s">
        <v>8</v>
      </c>
      <c r="L9" s="121" t="s">
        <v>111</v>
      </c>
      <c r="M9" s="73"/>
      <c r="N9" s="162"/>
      <c r="O9" s="50"/>
    </row>
    <row r="10" spans="1:15" ht="18" customHeight="1">
      <c r="A10" s="73"/>
      <c r="B10" s="304" t="s">
        <v>1</v>
      </c>
      <c r="C10" s="127"/>
      <c r="D10" s="426" t="s">
        <v>143</v>
      </c>
      <c r="E10" s="426"/>
      <c r="F10" s="426"/>
      <c r="G10" s="426"/>
      <c r="H10" s="426"/>
      <c r="I10" s="426"/>
      <c r="J10" s="431"/>
      <c r="K10" s="133">
        <v>30</v>
      </c>
      <c r="L10" s="122"/>
      <c r="M10" s="73"/>
      <c r="N10" s="162">
        <f>L10-K10</f>
        <v>-30</v>
      </c>
      <c r="O10" s="50"/>
    </row>
    <row r="11" spans="1:15" ht="18" customHeight="1">
      <c r="A11" s="73"/>
      <c r="B11" s="304" t="s">
        <v>2</v>
      </c>
      <c r="C11" s="74"/>
      <c r="D11" s="426" t="s">
        <v>144</v>
      </c>
      <c r="E11" s="426"/>
      <c r="F11" s="426"/>
      <c r="G11" s="426"/>
      <c r="H11" s="426"/>
      <c r="I11" s="426"/>
      <c r="J11" s="431"/>
      <c r="K11" s="133">
        <v>20</v>
      </c>
      <c r="L11" s="122"/>
      <c r="M11" s="73"/>
      <c r="N11" s="162">
        <f t="shared" ref="N11:N16" si="0">L11-K11</f>
        <v>-20</v>
      </c>
      <c r="O11" s="50"/>
    </row>
    <row r="12" spans="1:15" ht="18" customHeight="1">
      <c r="A12" s="73"/>
      <c r="B12" s="305" t="s">
        <v>3</v>
      </c>
      <c r="C12" s="74"/>
      <c r="D12" s="426" t="s">
        <v>145</v>
      </c>
      <c r="E12" s="426" t="s">
        <v>40</v>
      </c>
      <c r="F12" s="426" t="s">
        <v>40</v>
      </c>
      <c r="G12" s="426" t="s">
        <v>40</v>
      </c>
      <c r="H12" s="426"/>
      <c r="I12" s="426"/>
      <c r="J12" s="431"/>
      <c r="K12" s="133">
        <v>10</v>
      </c>
      <c r="L12" s="122"/>
      <c r="M12" s="73"/>
      <c r="N12" s="162">
        <f t="shared" si="0"/>
        <v>-10</v>
      </c>
      <c r="O12" s="50"/>
    </row>
    <row r="13" spans="1:15" ht="18" customHeight="1">
      <c r="A13" s="73"/>
      <c r="B13" s="305" t="s">
        <v>4</v>
      </c>
      <c r="C13" s="74"/>
      <c r="D13" s="426" t="s">
        <v>146</v>
      </c>
      <c r="E13" s="426" t="s">
        <v>41</v>
      </c>
      <c r="F13" s="426" t="s">
        <v>41</v>
      </c>
      <c r="G13" s="426" t="s">
        <v>41</v>
      </c>
      <c r="H13" s="426"/>
      <c r="I13" s="426"/>
      <c r="J13" s="431"/>
      <c r="K13" s="133">
        <v>20</v>
      </c>
      <c r="L13" s="122"/>
      <c r="M13" s="342"/>
      <c r="N13" s="162">
        <f t="shared" si="0"/>
        <v>-20</v>
      </c>
      <c r="O13" s="50"/>
    </row>
    <row r="14" spans="1:15" ht="18" customHeight="1">
      <c r="A14" s="73"/>
      <c r="B14" s="305" t="s">
        <v>5</v>
      </c>
      <c r="C14" s="74"/>
      <c r="D14" s="426" t="s">
        <v>321</v>
      </c>
      <c r="E14" s="426" t="s">
        <v>37</v>
      </c>
      <c r="F14" s="426" t="s">
        <v>37</v>
      </c>
      <c r="G14" s="426" t="s">
        <v>37</v>
      </c>
      <c r="H14" s="426"/>
      <c r="I14" s="426"/>
      <c r="J14" s="431"/>
      <c r="K14" s="133">
        <v>10</v>
      </c>
      <c r="L14" s="122"/>
      <c r="M14" s="343"/>
      <c r="N14" s="162">
        <f t="shared" si="0"/>
        <v>-10</v>
      </c>
      <c r="O14" s="50"/>
    </row>
    <row r="15" spans="1:15" ht="28.9" customHeight="1">
      <c r="A15" s="73"/>
      <c r="B15" s="305" t="s">
        <v>6</v>
      </c>
      <c r="C15" s="74"/>
      <c r="D15" s="427" t="s">
        <v>322</v>
      </c>
      <c r="E15" s="427" t="s">
        <v>38</v>
      </c>
      <c r="F15" s="427" t="s">
        <v>38</v>
      </c>
      <c r="G15" s="427" t="s">
        <v>38</v>
      </c>
      <c r="H15" s="427"/>
      <c r="I15" s="427"/>
      <c r="J15" s="430"/>
      <c r="K15" s="133">
        <v>20</v>
      </c>
      <c r="L15" s="122"/>
      <c r="M15" s="73"/>
      <c r="N15" s="162">
        <f t="shared" si="0"/>
        <v>-20</v>
      </c>
      <c r="O15" s="50"/>
    </row>
    <row r="16" spans="1:15" ht="18" customHeight="1">
      <c r="A16" s="73"/>
      <c r="B16" s="305" t="s">
        <v>7</v>
      </c>
      <c r="C16" s="74"/>
      <c r="D16" s="426" t="s">
        <v>39</v>
      </c>
      <c r="E16" s="426" t="s">
        <v>39</v>
      </c>
      <c r="F16" s="426" t="s">
        <v>39</v>
      </c>
      <c r="G16" s="426" t="s">
        <v>39</v>
      </c>
      <c r="H16" s="426"/>
      <c r="I16" s="426"/>
      <c r="J16" s="431"/>
      <c r="K16" s="133">
        <v>20</v>
      </c>
      <c r="L16" s="122"/>
      <c r="M16" s="73"/>
      <c r="N16" s="162">
        <f t="shared" si="0"/>
        <v>-20</v>
      </c>
      <c r="O16" s="50"/>
    </row>
    <row r="17" spans="1:15" ht="18" customHeight="1">
      <c r="A17" s="73"/>
      <c r="B17" s="74"/>
      <c r="C17" s="74"/>
      <c r="D17" s="425"/>
      <c r="E17" s="425"/>
      <c r="F17" s="425"/>
      <c r="G17" s="425"/>
      <c r="H17" s="76"/>
      <c r="I17" s="76"/>
      <c r="J17" s="76"/>
      <c r="K17" s="129">
        <f>SUM(K10:K16)</f>
        <v>130</v>
      </c>
      <c r="L17" s="129">
        <f>SUM(L10:L16)</f>
        <v>0</v>
      </c>
      <c r="M17" s="73"/>
      <c r="N17" s="162"/>
      <c r="O17" s="50"/>
    </row>
    <row r="18" spans="1:15">
      <c r="A18" s="70"/>
      <c r="B18" s="70"/>
      <c r="C18" s="82"/>
      <c r="D18" s="70"/>
      <c r="E18" s="70"/>
      <c r="F18" s="70"/>
      <c r="G18" s="70"/>
      <c r="H18" s="70"/>
      <c r="I18" s="70"/>
      <c r="J18" s="70"/>
      <c r="K18" s="82"/>
      <c r="L18" s="70"/>
      <c r="M18" s="70"/>
      <c r="N18" s="162"/>
      <c r="O18" s="50"/>
    </row>
    <row r="19" spans="1:15">
      <c r="A19" s="51"/>
      <c r="B19" s="70"/>
      <c r="C19" s="82"/>
      <c r="D19" s="70"/>
      <c r="E19" s="70"/>
      <c r="F19" s="70"/>
      <c r="G19" s="70"/>
      <c r="H19" s="70"/>
      <c r="I19" s="70"/>
      <c r="J19" s="70"/>
      <c r="K19" s="82"/>
      <c r="L19" s="70"/>
      <c r="M19" s="51"/>
      <c r="N19" s="162"/>
      <c r="O19" s="50"/>
    </row>
    <row r="20" spans="1:15">
      <c r="A20" s="51"/>
      <c r="B20" s="70"/>
      <c r="C20" s="82"/>
      <c r="D20" s="70"/>
      <c r="E20" s="70"/>
      <c r="F20" s="70"/>
      <c r="G20" s="70"/>
      <c r="H20" s="70"/>
      <c r="I20" s="70"/>
      <c r="J20" s="70"/>
      <c r="K20" s="82"/>
      <c r="L20" s="70"/>
      <c r="M20" s="51"/>
      <c r="N20" s="162"/>
      <c r="O20" s="50"/>
    </row>
    <row r="21" spans="1:15">
      <c r="A21" s="51"/>
      <c r="B21" s="70"/>
      <c r="C21" s="82"/>
      <c r="D21" s="70"/>
      <c r="E21" s="70"/>
      <c r="F21" s="70"/>
      <c r="G21" s="70"/>
      <c r="H21" s="70"/>
      <c r="I21" s="70"/>
      <c r="J21" s="70"/>
      <c r="K21" s="82"/>
      <c r="L21" s="70"/>
      <c r="M21" s="51"/>
      <c r="N21" s="162"/>
      <c r="O21" s="50"/>
    </row>
    <row r="22" spans="1:15">
      <c r="A22" s="51"/>
      <c r="B22" s="51"/>
      <c r="C22" s="78"/>
      <c r="D22" s="51"/>
      <c r="E22" s="51"/>
      <c r="F22" s="51"/>
      <c r="G22" s="51"/>
      <c r="H22" s="51"/>
      <c r="I22" s="51"/>
      <c r="J22" s="51"/>
      <c r="K22" s="78"/>
      <c r="L22" s="51"/>
      <c r="M22" s="51"/>
      <c r="N22" s="162"/>
    </row>
    <row r="23" spans="1:15">
      <c r="A23" s="51"/>
      <c r="B23" s="51"/>
      <c r="C23" s="78"/>
      <c r="D23" s="51"/>
      <c r="E23" s="51"/>
      <c r="F23" s="51"/>
      <c r="G23" s="51"/>
      <c r="H23" s="51"/>
      <c r="I23" s="51"/>
      <c r="J23" s="51"/>
      <c r="K23" s="78"/>
      <c r="L23" s="51"/>
      <c r="M23" s="51"/>
      <c r="N23" s="162"/>
    </row>
    <row r="24" spans="1:15">
      <c r="A24" s="51"/>
      <c r="B24" s="51"/>
      <c r="C24" s="78"/>
      <c r="D24" s="51"/>
      <c r="E24" s="51"/>
      <c r="F24" s="51"/>
      <c r="G24" s="51"/>
      <c r="H24" s="51"/>
      <c r="I24" s="51"/>
      <c r="J24" s="51"/>
      <c r="K24" s="78"/>
      <c r="L24" s="51"/>
      <c r="M24" s="51"/>
      <c r="N24" s="162"/>
    </row>
    <row r="25" spans="1:15">
      <c r="A25" s="51"/>
      <c r="B25" s="51"/>
      <c r="C25" s="78"/>
      <c r="D25" s="51"/>
      <c r="E25" s="51"/>
      <c r="F25" s="51"/>
      <c r="G25" s="51"/>
      <c r="H25" s="51"/>
      <c r="I25" s="51"/>
      <c r="J25" s="51"/>
      <c r="K25" s="78"/>
      <c r="L25" s="51"/>
      <c r="M25" s="51"/>
      <c r="N25" s="162"/>
    </row>
    <row r="26" spans="1:15">
      <c r="A26" s="51"/>
      <c r="B26" s="51"/>
      <c r="C26" s="78"/>
      <c r="D26" s="51"/>
      <c r="E26" s="51"/>
      <c r="F26" s="51"/>
      <c r="G26" s="51"/>
      <c r="H26" s="51"/>
      <c r="I26" s="51"/>
      <c r="J26" s="51"/>
      <c r="K26" s="78"/>
      <c r="L26" s="51"/>
      <c r="M26" s="51"/>
      <c r="N26" s="162"/>
    </row>
    <row r="27" spans="1:15">
      <c r="A27" s="51"/>
      <c r="B27" s="51"/>
      <c r="C27" s="78"/>
      <c r="D27" s="51"/>
      <c r="E27" s="51"/>
      <c r="F27" s="51"/>
      <c r="G27" s="51"/>
      <c r="H27" s="51"/>
      <c r="I27" s="51"/>
      <c r="J27" s="51"/>
      <c r="K27" s="78"/>
      <c r="L27" s="51"/>
      <c r="M27" s="51"/>
      <c r="N27" s="162"/>
    </row>
    <row r="28" spans="1:15">
      <c r="A28" s="51"/>
      <c r="B28" s="51"/>
      <c r="C28" s="78"/>
      <c r="D28" s="51"/>
      <c r="E28" s="51"/>
      <c r="F28" s="51"/>
      <c r="G28" s="51"/>
      <c r="H28" s="51"/>
      <c r="I28" s="51"/>
      <c r="J28" s="51"/>
      <c r="K28" s="78"/>
      <c r="L28" s="51"/>
      <c r="M28" s="51"/>
      <c r="N28" s="162"/>
    </row>
    <row r="29" spans="1:15">
      <c r="A29" s="51"/>
      <c r="B29" s="51"/>
      <c r="C29" s="78"/>
      <c r="D29" s="51"/>
      <c r="E29" s="51"/>
      <c r="F29" s="51"/>
      <c r="G29" s="51"/>
      <c r="H29" s="51"/>
      <c r="I29" s="51"/>
      <c r="J29" s="51"/>
      <c r="K29" s="78"/>
      <c r="L29" s="51"/>
      <c r="M29" s="51"/>
      <c r="N29" s="162"/>
    </row>
    <row r="30" spans="1:15">
      <c r="A30" s="51"/>
      <c r="B30" s="51"/>
      <c r="C30" s="78"/>
      <c r="D30" s="51"/>
      <c r="E30" s="51"/>
      <c r="F30" s="51"/>
      <c r="G30" s="51"/>
      <c r="H30" s="51"/>
      <c r="I30" s="51"/>
      <c r="J30" s="51"/>
      <c r="K30" s="78"/>
      <c r="L30" s="51"/>
      <c r="M30" s="51"/>
      <c r="N30" s="162"/>
    </row>
    <row r="31" spans="1:15">
      <c r="A31" s="51"/>
      <c r="B31" s="51"/>
      <c r="C31" s="78"/>
      <c r="D31" s="51"/>
      <c r="E31" s="51"/>
      <c r="F31" s="51"/>
      <c r="G31" s="51"/>
      <c r="H31" s="51"/>
      <c r="I31" s="51"/>
      <c r="J31" s="51"/>
      <c r="K31" s="78"/>
      <c r="L31" s="51"/>
      <c r="M31" s="51"/>
      <c r="N31" s="162"/>
    </row>
  </sheetData>
  <sheetProtection algorithmName="SHA-512" hashValue="PKNo7vgqUTFX9XNXaU/Fx51VuBMy7BCygblDpcQzUjAt5njBGwXdN97Ckdzb/IUXyEHLYGE90xBtTY2JiYO+WQ==" saltValue="3wgF29Av0X28+fKnb24tNQ==" spinCount="100000" sheet="1" objects="1" scenarios="1"/>
  <protectedRanges>
    <protectedRange sqref="L10:L16" name="score"/>
  </protectedRanges>
  <mergeCells count="12">
    <mergeCell ref="B2:K2"/>
    <mergeCell ref="B3:D3"/>
    <mergeCell ref="D17:G17"/>
    <mergeCell ref="K8:L8"/>
    <mergeCell ref="D9:J9"/>
    <mergeCell ref="D10:J10"/>
    <mergeCell ref="D11:J11"/>
    <mergeCell ref="D12:J12"/>
    <mergeCell ref="D13:J13"/>
    <mergeCell ref="D14:J14"/>
    <mergeCell ref="D15:J15"/>
    <mergeCell ref="D16:J16"/>
  </mergeCells>
  <conditionalFormatting sqref="N10:N16">
    <cfRule type="cellIs" dxfId="4" priority="1" operator="greaterThan">
      <formula>0</formula>
    </cfRule>
  </conditionalFormatting>
  <hyperlinks>
    <hyperlink ref="B10" location="'Inspector''s notes'!C144" display="a" xr:uid="{CAE38FE7-36BA-4AA0-A949-DFFFECD1C888}"/>
    <hyperlink ref="B11" location="'Inspector''s notes'!C145" display="b" xr:uid="{460A60CC-5703-4377-8790-B819B9AD81DF}"/>
    <hyperlink ref="B12" location="'Inspector''s notes'!C146" display="c" xr:uid="{89E6CAEF-B1AA-44A7-85E6-399F43959AEA}"/>
    <hyperlink ref="B13" location="'Inspector''s notes'!C147" display="d" xr:uid="{FD300DAE-FE66-42AE-8565-CEE8D4C1BE2D}"/>
    <hyperlink ref="B14" location="'Inspector''s notes'!C148" display="e" xr:uid="{61A5496B-A0C7-4970-B9A0-8CE7618641AF}"/>
    <hyperlink ref="B15" location="'Inspector''s notes'!C149" display="f" xr:uid="{C097315E-0D1C-4006-802A-023A3630B242}"/>
    <hyperlink ref="B16" location="'Inspector''s notes'!C150" display="g" xr:uid="{9A8FFADD-FD23-4FE7-8452-C0919C93F4D4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D4DB-0E2A-41A4-A460-62EA2A32CBCF}">
  <sheetPr>
    <tabColor rgb="FFB0BB17"/>
  </sheetPr>
  <dimension ref="A1:Q56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59" customWidth="1"/>
    <col min="2" max="2" width="9.140625" style="59" customWidth="1"/>
    <col min="3" max="3" width="1.7109375" style="93" customWidth="1"/>
    <col min="4" max="4" width="31" style="59" customWidth="1"/>
    <col min="5" max="5" width="9.140625" style="59" customWidth="1"/>
    <col min="6" max="6" width="1.7109375" style="59" customWidth="1"/>
    <col min="7" max="7" width="26.5703125" style="59" customWidth="1"/>
    <col min="8" max="8" width="6.85546875" style="59" customWidth="1"/>
    <col min="9" max="9" width="1.7109375" style="59" customWidth="1"/>
    <col min="10" max="10" width="19.7109375" style="59" customWidth="1"/>
    <col min="11" max="11" width="12.140625" style="93" bestFit="1" customWidth="1"/>
    <col min="12" max="13" width="9.28515625" style="59" customWidth="1"/>
    <col min="14" max="14" width="11.42578125" style="59" bestFit="1" customWidth="1"/>
    <col min="15" max="16384" width="10.7109375" style="59"/>
  </cols>
  <sheetData>
    <row r="1" spans="1:14" ht="20.100000000000001" customHeight="1">
      <c r="A1" s="56"/>
      <c r="B1" s="56"/>
      <c r="C1" s="65"/>
      <c r="D1" s="56"/>
      <c r="E1" s="56"/>
      <c r="F1" s="56"/>
      <c r="G1" s="56"/>
      <c r="H1" s="56"/>
      <c r="I1" s="56"/>
      <c r="J1" s="56"/>
      <c r="K1" s="65"/>
      <c r="L1" s="56"/>
      <c r="M1" s="56"/>
    </row>
    <row r="2" spans="1:14" ht="20.100000000000001" customHeight="1">
      <c r="A2" s="56"/>
      <c r="B2" s="367" t="str">
        <f>'A. Engine performance'!B2</f>
        <v>Green Award Requirements | River Cruise Vessels</v>
      </c>
      <c r="C2" s="367"/>
      <c r="D2" s="367"/>
      <c r="E2" s="367"/>
      <c r="F2" s="367"/>
      <c r="G2" s="367"/>
      <c r="H2" s="367"/>
      <c r="I2" s="367"/>
      <c r="J2" s="367"/>
      <c r="K2" s="367"/>
      <c r="L2" s="56"/>
      <c r="M2" s="56"/>
    </row>
    <row r="3" spans="1:14" ht="20.100000000000001" customHeight="1">
      <c r="A3" s="62"/>
      <c r="B3" s="368" t="s">
        <v>354</v>
      </c>
      <c r="C3" s="368"/>
      <c r="D3" s="368"/>
      <c r="E3" s="61"/>
      <c r="F3" s="61"/>
      <c r="G3" s="62"/>
      <c r="H3" s="62"/>
      <c r="I3" s="62"/>
      <c r="J3" s="62"/>
      <c r="K3" s="63"/>
      <c r="L3" s="62"/>
      <c r="M3" s="62"/>
    </row>
    <row r="4" spans="1:14" ht="20.100000000000001" customHeight="1">
      <c r="A4" s="62"/>
      <c r="B4" s="62"/>
      <c r="C4" s="63"/>
      <c r="D4" s="62"/>
      <c r="E4" s="62"/>
      <c r="F4" s="62"/>
      <c r="G4" s="62"/>
      <c r="H4" s="62"/>
      <c r="I4" s="62"/>
      <c r="J4" s="62"/>
      <c r="K4" s="63"/>
      <c r="L4" s="62"/>
      <c r="M4" s="62"/>
    </row>
    <row r="5" spans="1:14" ht="20.100000000000001" customHeight="1">
      <c r="A5" s="56"/>
      <c r="B5" s="67" t="str">
        <f>'A. Engine performance'!B5</f>
        <v>Vessel</v>
      </c>
      <c r="C5" s="68" t="s">
        <v>54</v>
      </c>
      <c r="D5" s="131">
        <f>'A. Engine performance'!D5</f>
        <v>0</v>
      </c>
      <c r="E5" s="69" t="s">
        <v>262</v>
      </c>
      <c r="F5" s="69" t="s">
        <v>54</v>
      </c>
      <c r="G5" s="130">
        <f>'A. Engine performance'!I5</f>
        <v>0</v>
      </c>
      <c r="H5" s="69" t="str">
        <f>'D. General certification'!H5</f>
        <v>Date</v>
      </c>
      <c r="I5" s="70" t="s">
        <v>54</v>
      </c>
      <c r="J5" s="132" t="str">
        <f>'A. Engine performance'!O5</f>
        <v>&lt;&lt;Date&gt;&gt;</v>
      </c>
      <c r="K5" s="82"/>
      <c r="L5" s="70"/>
      <c r="M5" s="56"/>
    </row>
    <row r="6" spans="1:14" ht="20.100000000000001" customHeight="1">
      <c r="A6" s="56"/>
      <c r="B6" s="67" t="str">
        <f>'A. Engine performance'!B6</f>
        <v>Inspector</v>
      </c>
      <c r="C6" s="68" t="s">
        <v>54</v>
      </c>
      <c r="D6" s="131">
        <f>'A. Engine performance'!D6</f>
        <v>0</v>
      </c>
      <c r="E6" s="69" t="s">
        <v>202</v>
      </c>
      <c r="F6" s="69" t="s">
        <v>54</v>
      </c>
      <c r="G6" s="126" t="str">
        <f>'A. Engine performance'!I6</f>
        <v>&lt;&lt;Location&gt;&gt;</v>
      </c>
      <c r="H6" s="72"/>
      <c r="I6" s="72"/>
      <c r="J6" s="72"/>
      <c r="K6" s="82"/>
      <c r="L6" s="70"/>
      <c r="M6" s="56"/>
    </row>
    <row r="7" spans="1:14" ht="20.100000000000001" customHeight="1">
      <c r="A7" s="62"/>
      <c r="B7" s="73"/>
      <c r="C7" s="74"/>
      <c r="D7" s="73"/>
      <c r="E7" s="73"/>
      <c r="F7" s="73"/>
      <c r="G7" s="73"/>
      <c r="H7" s="73"/>
      <c r="I7" s="73"/>
      <c r="J7" s="73"/>
      <c r="K7" s="74"/>
      <c r="L7" s="73"/>
      <c r="M7" s="62"/>
    </row>
    <row r="8" spans="1:14" ht="18" customHeight="1">
      <c r="A8" s="62"/>
      <c r="B8" s="62"/>
      <c r="C8" s="63"/>
      <c r="D8" s="62"/>
      <c r="E8" s="62"/>
      <c r="F8" s="62"/>
      <c r="G8" s="62"/>
      <c r="H8" s="62"/>
      <c r="I8" s="62"/>
      <c r="J8" s="62"/>
      <c r="K8" s="346" t="s">
        <v>8</v>
      </c>
      <c r="L8" s="346" t="s">
        <v>111</v>
      </c>
      <c r="M8" s="347" t="s">
        <v>161</v>
      </c>
    </row>
    <row r="9" spans="1:14" ht="18" customHeight="1">
      <c r="A9" s="62"/>
      <c r="B9" s="356" t="s">
        <v>164</v>
      </c>
      <c r="C9" s="109"/>
      <c r="D9" s="457" t="s">
        <v>355</v>
      </c>
      <c r="E9" s="457"/>
      <c r="F9" s="457"/>
      <c r="G9" s="457"/>
      <c r="H9" s="457"/>
      <c r="I9" s="457"/>
      <c r="J9" s="457"/>
      <c r="K9" s="348">
        <v>600</v>
      </c>
      <c r="L9" s="349">
        <f>'A. Engine performance'!S23</f>
        <v>0</v>
      </c>
      <c r="M9" s="350">
        <f t="shared" ref="M9:M28" si="0">L9/K9</f>
        <v>0</v>
      </c>
      <c r="N9" s="247"/>
    </row>
    <row r="10" spans="1:14" ht="18" customHeight="1">
      <c r="A10" s="62"/>
      <c r="B10" s="356" t="s">
        <v>356</v>
      </c>
      <c r="C10" s="109"/>
      <c r="D10" s="457" t="s">
        <v>357</v>
      </c>
      <c r="E10" s="457"/>
      <c r="F10" s="457"/>
      <c r="G10" s="457"/>
      <c r="H10" s="457"/>
      <c r="I10" s="457"/>
      <c r="J10" s="457"/>
      <c r="K10" s="348"/>
      <c r="L10" s="349"/>
      <c r="M10" s="350"/>
    </row>
    <row r="11" spans="1:14" ht="18" customHeight="1">
      <c r="A11" s="62"/>
      <c r="B11" s="351" t="s">
        <v>97</v>
      </c>
      <c r="C11" s="74"/>
      <c r="D11" s="454" t="str">
        <f>'B. Water'!$D$9</f>
        <v xml:space="preserve">Waste management </v>
      </c>
      <c r="E11" s="454"/>
      <c r="F11" s="454"/>
      <c r="G11" s="454"/>
      <c r="H11" s="454"/>
      <c r="I11" s="454"/>
      <c r="J11" s="454"/>
      <c r="K11" s="348">
        <f>'B. Water'!K20</f>
        <v>130</v>
      </c>
      <c r="L11" s="349">
        <f>'B. Water'!L20</f>
        <v>0</v>
      </c>
      <c r="M11" s="350">
        <f t="shared" si="0"/>
        <v>0</v>
      </c>
    </row>
    <row r="12" spans="1:14" ht="18" customHeight="1">
      <c r="A12" s="62"/>
      <c r="B12" s="351" t="s">
        <v>98</v>
      </c>
      <c r="C12" s="74"/>
      <c r="D12" s="456" t="str">
        <f>'B. Water'!$D$26</f>
        <v>Pollution prevention</v>
      </c>
      <c r="E12" s="456"/>
      <c r="F12" s="456"/>
      <c r="G12" s="456"/>
      <c r="H12" s="456"/>
      <c r="I12" s="456"/>
      <c r="J12" s="456"/>
      <c r="K12" s="348">
        <f>'B. Water'!K41</f>
        <v>135</v>
      </c>
      <c r="L12" s="349">
        <f>'B. Water'!L41</f>
        <v>0</v>
      </c>
      <c r="M12" s="350">
        <f t="shared" si="0"/>
        <v>0</v>
      </c>
      <c r="N12" s="247"/>
    </row>
    <row r="13" spans="1:14" ht="18" customHeight="1">
      <c r="A13" s="62"/>
      <c r="B13" s="351" t="s">
        <v>329</v>
      </c>
      <c r="C13" s="74"/>
      <c r="D13" s="456" t="str">
        <f>'C. Air'!$D$9</f>
        <v>Alternative fuels</v>
      </c>
      <c r="E13" s="456"/>
      <c r="F13" s="456"/>
      <c r="G13" s="456"/>
      <c r="H13" s="456"/>
      <c r="I13" s="456"/>
      <c r="J13" s="456"/>
      <c r="K13" s="351">
        <f>'C. Air'!K18</f>
        <v>40</v>
      </c>
      <c r="L13" s="349">
        <f>'C. Air'!L18</f>
        <v>0</v>
      </c>
      <c r="M13" s="350">
        <f t="shared" si="0"/>
        <v>0</v>
      </c>
    </row>
    <row r="14" spans="1:14" ht="18" customHeight="1">
      <c r="A14" s="62"/>
      <c r="B14" s="351" t="s">
        <v>330</v>
      </c>
      <c r="C14" s="74"/>
      <c r="D14" s="456" t="str">
        <f>'C. Air'!$D$20</f>
        <v>Energy sources for propulsion</v>
      </c>
      <c r="E14" s="456"/>
      <c r="F14" s="456"/>
      <c r="G14" s="456"/>
      <c r="H14" s="456"/>
      <c r="I14" s="456"/>
      <c r="J14" s="456"/>
      <c r="K14" s="351">
        <f>'C. Air'!K25</f>
        <v>60</v>
      </c>
      <c r="L14" s="352">
        <f>'C. Air'!L25</f>
        <v>0</v>
      </c>
      <c r="M14" s="350">
        <f t="shared" si="0"/>
        <v>0</v>
      </c>
    </row>
    <row r="15" spans="1:14" ht="18" customHeight="1">
      <c r="A15" s="62"/>
      <c r="B15" s="351" t="s">
        <v>331</v>
      </c>
      <c r="C15" s="74"/>
      <c r="D15" s="454" t="str">
        <f>'C. Air'!$D$30</f>
        <v>Propulsion/hull measures for energy saving</v>
      </c>
      <c r="E15" s="454"/>
      <c r="F15" s="454"/>
      <c r="G15" s="454"/>
      <c r="H15" s="454"/>
      <c r="I15" s="454"/>
      <c r="J15" s="454"/>
      <c r="K15" s="351">
        <f>'C. Air'!K42</f>
        <v>95</v>
      </c>
      <c r="L15" s="352">
        <f>'C. Air'!L42</f>
        <v>0</v>
      </c>
      <c r="M15" s="350">
        <f t="shared" si="0"/>
        <v>0</v>
      </c>
    </row>
    <row r="16" spans="1:14" ht="18" customHeight="1">
      <c r="A16" s="62"/>
      <c r="B16" s="351" t="s">
        <v>332</v>
      </c>
      <c r="C16" s="74"/>
      <c r="D16" s="456" t="str">
        <f>'C. Air'!$D$44</f>
        <v xml:space="preserve">Emission reduction </v>
      </c>
      <c r="E16" s="456"/>
      <c r="F16" s="456"/>
      <c r="G16" s="456"/>
      <c r="H16" s="456"/>
      <c r="I16" s="456"/>
      <c r="J16" s="456"/>
      <c r="K16" s="348">
        <f>'C. Air'!K52</f>
        <v>110</v>
      </c>
      <c r="L16" s="352">
        <f>'C. Air'!L52</f>
        <v>0</v>
      </c>
      <c r="M16" s="350">
        <f t="shared" si="0"/>
        <v>0</v>
      </c>
    </row>
    <row r="17" spans="1:14" ht="18" customHeight="1">
      <c r="A17" s="62"/>
      <c r="B17" s="351" t="s">
        <v>333</v>
      </c>
      <c r="C17" s="74"/>
      <c r="D17" s="455" t="str">
        <f>'C. Air'!$D$56</f>
        <v>Fuel saving</v>
      </c>
      <c r="E17" s="455"/>
      <c r="F17" s="455"/>
      <c r="G17" s="455"/>
      <c r="H17" s="455"/>
      <c r="I17" s="455"/>
      <c r="J17" s="455"/>
      <c r="K17" s="348">
        <f>'C. Air'!K63</f>
        <v>55</v>
      </c>
      <c r="L17" s="349">
        <f>'C. Air'!L63</f>
        <v>0</v>
      </c>
      <c r="M17" s="350">
        <f t="shared" si="0"/>
        <v>0</v>
      </c>
    </row>
    <row r="18" spans="1:14" ht="18" customHeight="1">
      <c r="A18" s="62"/>
      <c r="B18" s="351" t="s">
        <v>334</v>
      </c>
      <c r="C18" s="74"/>
      <c r="D18" s="456" t="str">
        <f>'C. Air'!$D$65</f>
        <v>CO2 performance</v>
      </c>
      <c r="E18" s="456"/>
      <c r="F18" s="456"/>
      <c r="G18" s="456"/>
      <c r="H18" s="456"/>
      <c r="I18" s="456"/>
      <c r="J18" s="456"/>
      <c r="K18" s="348">
        <f>'C. Air'!K68</f>
        <v>25</v>
      </c>
      <c r="L18" s="349">
        <f>'C. Air'!L68</f>
        <v>0</v>
      </c>
      <c r="M18" s="350">
        <f t="shared" si="0"/>
        <v>0</v>
      </c>
      <c r="N18" s="247"/>
    </row>
    <row r="19" spans="1:14" ht="18" customHeight="1">
      <c r="A19" s="62"/>
      <c r="B19" s="351" t="s">
        <v>104</v>
      </c>
      <c r="C19" s="74"/>
      <c r="D19" s="456" t="str">
        <f>'D. General certification'!$D$9</f>
        <v>General Certification</v>
      </c>
      <c r="E19" s="456"/>
      <c r="F19" s="456"/>
      <c r="G19" s="456"/>
      <c r="H19" s="456"/>
      <c r="I19" s="456"/>
      <c r="J19" s="456"/>
      <c r="K19" s="351">
        <f>'D. General certification'!K16</f>
        <v>25</v>
      </c>
      <c r="L19" s="351">
        <f>'D. General certification'!L16</f>
        <v>0</v>
      </c>
      <c r="M19" s="350">
        <f t="shared" si="0"/>
        <v>0</v>
      </c>
      <c r="N19" s="247"/>
    </row>
    <row r="20" spans="1:14" ht="18" customHeight="1">
      <c r="A20" s="62"/>
      <c r="B20" s="351" t="s">
        <v>107</v>
      </c>
      <c r="C20" s="74"/>
      <c r="D20" s="454" t="str">
        <f>'E. Safety &amp; Quality'!$D$9</f>
        <v>Safety &amp; Quality Management documents</v>
      </c>
      <c r="E20" s="454"/>
      <c r="F20" s="454"/>
      <c r="G20" s="454"/>
      <c r="H20" s="454"/>
      <c r="I20" s="454"/>
      <c r="J20" s="454"/>
      <c r="K20" s="351">
        <f>'E. Safety &amp; Quality'!K14</f>
        <v>50</v>
      </c>
      <c r="L20" s="351">
        <f>'E. Safety &amp; Quality'!L14</f>
        <v>0</v>
      </c>
      <c r="M20" s="350">
        <f t="shared" si="0"/>
        <v>0</v>
      </c>
    </row>
    <row r="21" spans="1:14" ht="18" customHeight="1">
      <c r="A21" s="62"/>
      <c r="B21" s="351" t="s">
        <v>108</v>
      </c>
      <c r="C21" s="344"/>
      <c r="D21" s="456" t="str">
        <f>'E. Safety &amp; Quality'!$D$16</f>
        <v xml:space="preserve">Familiarization shipboard staff and passengers </v>
      </c>
      <c r="E21" s="456"/>
      <c r="F21" s="456"/>
      <c r="G21" s="456"/>
      <c r="H21" s="456"/>
      <c r="I21" s="456"/>
      <c r="J21" s="456"/>
      <c r="K21" s="348">
        <f>'E. Safety &amp; Quality'!K36</f>
        <v>170</v>
      </c>
      <c r="L21" s="349">
        <f>'E. Safety &amp; Quality'!L36</f>
        <v>0</v>
      </c>
      <c r="M21" s="350">
        <f t="shared" si="0"/>
        <v>0</v>
      </c>
    </row>
    <row r="22" spans="1:14" ht="18" customHeight="1">
      <c r="A22" s="62"/>
      <c r="B22" s="351" t="s">
        <v>109</v>
      </c>
      <c r="C22" s="74"/>
      <c r="D22" s="454" t="str">
        <f>'E. Safety &amp; Quality'!$D$38</f>
        <v>Media response</v>
      </c>
      <c r="E22" s="454"/>
      <c r="F22" s="454"/>
      <c r="G22" s="454"/>
      <c r="H22" s="454"/>
      <c r="I22" s="454"/>
      <c r="J22" s="454"/>
      <c r="K22" s="348">
        <f>'E. Safety &amp; Quality'!K44</f>
        <v>35</v>
      </c>
      <c r="L22" s="349">
        <f>'E. Safety &amp; Quality'!L44</f>
        <v>0</v>
      </c>
      <c r="M22" s="350">
        <f t="shared" si="0"/>
        <v>0</v>
      </c>
    </row>
    <row r="23" spans="1:14" ht="18" customHeight="1">
      <c r="A23" s="62"/>
      <c r="B23" s="351" t="s">
        <v>211</v>
      </c>
      <c r="C23" s="74"/>
      <c r="D23" s="454" t="str">
        <f>'E. Safety &amp; Quality'!$D$46</f>
        <v>Reporting procedures on non-conformities, accidents and hazardous situations (incidents)</v>
      </c>
      <c r="E23" s="454"/>
      <c r="F23" s="454"/>
      <c r="G23" s="454"/>
      <c r="H23" s="454"/>
      <c r="I23" s="454"/>
      <c r="J23" s="454"/>
      <c r="K23" s="348">
        <f>'E. Safety &amp; Quality'!K54</f>
        <v>60</v>
      </c>
      <c r="L23" s="349">
        <f>'E. Safety &amp; Quality'!L54</f>
        <v>0</v>
      </c>
      <c r="M23" s="350">
        <f t="shared" si="0"/>
        <v>0</v>
      </c>
    </row>
    <row r="24" spans="1:14" ht="18" customHeight="1">
      <c r="A24" s="62"/>
      <c r="B24" s="351" t="s">
        <v>241</v>
      </c>
      <c r="C24" s="74"/>
      <c r="D24" s="454" t="str">
        <f>'E. Safety &amp; Quality'!$D$59</f>
        <v>Prevention of equipment failures</v>
      </c>
      <c r="E24" s="454"/>
      <c r="F24" s="454"/>
      <c r="G24" s="454"/>
      <c r="H24" s="454"/>
      <c r="I24" s="454"/>
      <c r="J24" s="454"/>
      <c r="K24" s="348">
        <f>'E. Safety &amp; Quality'!K66</f>
        <v>70</v>
      </c>
      <c r="L24" s="349">
        <f>'E. Safety &amp; Quality'!L66</f>
        <v>0</v>
      </c>
      <c r="M24" s="350">
        <f t="shared" si="0"/>
        <v>0</v>
      </c>
    </row>
    <row r="25" spans="1:14" ht="18" customHeight="1">
      <c r="A25" s="62"/>
      <c r="B25" s="351" t="s">
        <v>242</v>
      </c>
      <c r="C25" s="74"/>
      <c r="D25" s="454" t="str">
        <f>'E. Safety &amp; Quality'!$D$68</f>
        <v>Internal and external audits</v>
      </c>
      <c r="E25" s="454"/>
      <c r="F25" s="454"/>
      <c r="G25" s="454"/>
      <c r="H25" s="454"/>
      <c r="I25" s="454"/>
      <c r="J25" s="454"/>
      <c r="K25" s="351">
        <f>'E. Safety &amp; Quality'!K76</f>
        <v>75</v>
      </c>
      <c r="L25" s="352">
        <f>'E. Safety &amp; Quality'!L76</f>
        <v>0</v>
      </c>
      <c r="M25" s="350">
        <f t="shared" si="0"/>
        <v>0</v>
      </c>
    </row>
    <row r="26" spans="1:14" ht="18" customHeight="1">
      <c r="A26" s="62"/>
      <c r="B26" s="351" t="s">
        <v>328</v>
      </c>
      <c r="C26" s="74"/>
      <c r="D26" s="454" t="str">
        <f>'E. Safety &amp; Quality'!$D$81</f>
        <v>Prevention of collisions</v>
      </c>
      <c r="E26" s="454"/>
      <c r="F26" s="454"/>
      <c r="G26" s="454"/>
      <c r="H26" s="454"/>
      <c r="I26" s="454"/>
      <c r="J26" s="454"/>
      <c r="K26" s="351">
        <f>'E. Safety &amp; Quality'!K86</f>
        <v>40</v>
      </c>
      <c r="L26" s="352">
        <f>'E. Safety &amp; Quality'!L86</f>
        <v>0</v>
      </c>
      <c r="M26" s="350">
        <f t="shared" si="0"/>
        <v>0</v>
      </c>
      <c r="N26" s="248"/>
    </row>
    <row r="27" spans="1:14" ht="18" customHeight="1">
      <c r="A27" s="62"/>
      <c r="B27" s="351" t="s">
        <v>244</v>
      </c>
      <c r="C27" s="74"/>
      <c r="D27" s="455" t="str">
        <f>'F. Labour'!$D$9</f>
        <v>Safeguarding labour conditions</v>
      </c>
      <c r="E27" s="455"/>
      <c r="F27" s="455"/>
      <c r="G27" s="455"/>
      <c r="H27" s="455"/>
      <c r="I27" s="455"/>
      <c r="J27" s="455"/>
      <c r="K27" s="351">
        <f>'F. Labour'!K17</f>
        <v>130</v>
      </c>
      <c r="L27" s="349">
        <f>'F. Labour'!L17</f>
        <v>0</v>
      </c>
      <c r="M27" s="350">
        <f t="shared" si="0"/>
        <v>0</v>
      </c>
      <c r="N27" s="248"/>
    </row>
    <row r="28" spans="1:14" ht="18" customHeight="1">
      <c r="A28" s="62"/>
      <c r="B28" s="74"/>
      <c r="C28" s="74"/>
      <c r="D28" s="425"/>
      <c r="E28" s="425"/>
      <c r="F28" s="425"/>
      <c r="G28" s="425"/>
      <c r="H28" s="425"/>
      <c r="I28" s="425"/>
      <c r="J28" s="425"/>
      <c r="K28" s="353">
        <f>SUM(K11:K27)</f>
        <v>1305</v>
      </c>
      <c r="L28" s="353">
        <f>SUM(L11:L27)</f>
        <v>0</v>
      </c>
      <c r="M28" s="354">
        <f t="shared" si="0"/>
        <v>0</v>
      </c>
    </row>
    <row r="29" spans="1:14" ht="18" customHeight="1">
      <c r="A29" s="62"/>
      <c r="B29" s="74"/>
      <c r="C29" s="74"/>
      <c r="D29" s="76"/>
      <c r="E29" s="76"/>
      <c r="F29" s="76"/>
      <c r="G29" s="76"/>
      <c r="H29" s="76"/>
      <c r="I29" s="76"/>
      <c r="J29" s="76"/>
      <c r="K29" s="249"/>
      <c r="L29" s="249"/>
      <c r="M29" s="250"/>
    </row>
    <row r="30" spans="1:14" ht="18" customHeight="1">
      <c r="A30" s="62"/>
      <c r="B30" s="74"/>
      <c r="C30" s="74"/>
      <c r="D30" s="76"/>
      <c r="E30" s="76"/>
      <c r="F30" s="76"/>
      <c r="G30" s="76"/>
      <c r="H30" s="76"/>
      <c r="I30" s="76"/>
      <c r="J30" s="76" t="s">
        <v>358</v>
      </c>
      <c r="K30" s="354">
        <f>L9/K9</f>
        <v>0</v>
      </c>
      <c r="L30" s="249"/>
      <c r="M30" s="250"/>
    </row>
    <row r="31" spans="1:14" ht="18" customHeight="1">
      <c r="A31" s="62"/>
      <c r="B31" s="74"/>
      <c r="C31" s="74"/>
      <c r="D31" s="76"/>
      <c r="E31" s="76"/>
      <c r="F31" s="76"/>
      <c r="G31" s="76"/>
      <c r="H31" s="76"/>
      <c r="I31" s="76"/>
      <c r="J31" s="76" t="s">
        <v>359</v>
      </c>
      <c r="K31" s="354">
        <f>L28/K28</f>
        <v>0</v>
      </c>
      <c r="L31" s="249"/>
      <c r="M31" s="250"/>
    </row>
    <row r="32" spans="1:14" ht="18" customHeight="1">
      <c r="A32" s="62"/>
      <c r="B32" s="74"/>
      <c r="C32" s="74"/>
      <c r="D32" s="76"/>
      <c r="E32" s="76"/>
      <c r="F32" s="76"/>
      <c r="G32" s="76"/>
      <c r="H32" s="76"/>
      <c r="I32" s="76"/>
      <c r="J32" s="76" t="s">
        <v>360</v>
      </c>
      <c r="K32" s="355" t="s">
        <v>0</v>
      </c>
      <c r="L32" s="249"/>
      <c r="M32" s="250"/>
    </row>
    <row r="33" spans="1:17" ht="18" customHeight="1">
      <c r="A33" s="62"/>
      <c r="B33" s="74"/>
      <c r="C33" s="74"/>
      <c r="D33" s="76"/>
      <c r="E33" s="76"/>
      <c r="F33" s="76"/>
      <c r="G33" s="76"/>
      <c r="H33" s="76"/>
      <c r="I33" s="76"/>
      <c r="J33" s="76" t="s">
        <v>361</v>
      </c>
      <c r="K33" s="353"/>
      <c r="L33" s="249"/>
      <c r="M33" s="250"/>
      <c r="N33" s="59" t="s">
        <v>0</v>
      </c>
    </row>
    <row r="34" spans="1:17">
      <c r="A34" s="51"/>
      <c r="B34" s="51"/>
      <c r="C34" s="78"/>
      <c r="D34" s="51"/>
      <c r="E34" s="51"/>
      <c r="F34" s="51"/>
      <c r="G34" s="51"/>
      <c r="H34" s="51"/>
      <c r="I34" s="51"/>
      <c r="J34" s="51"/>
      <c r="K34" s="78"/>
      <c r="L34" s="51"/>
      <c r="M34" s="51"/>
      <c r="Q34" s="59" t="s">
        <v>0</v>
      </c>
    </row>
    <row r="35" spans="1:17">
      <c r="A35" s="51"/>
      <c r="B35" s="51"/>
      <c r="C35" s="78"/>
      <c r="D35" s="51"/>
      <c r="E35" s="51"/>
      <c r="F35" s="51"/>
      <c r="G35" s="51"/>
      <c r="H35" s="51"/>
      <c r="I35" s="51"/>
      <c r="J35" s="51"/>
      <c r="K35" s="78"/>
      <c r="L35" s="51"/>
      <c r="M35" s="51"/>
    </row>
    <row r="36" spans="1:17">
      <c r="A36" s="51"/>
      <c r="B36" s="51"/>
      <c r="C36" s="78"/>
      <c r="D36" s="51"/>
      <c r="E36" s="51"/>
      <c r="F36" s="51"/>
      <c r="G36" s="51"/>
      <c r="H36" s="51"/>
      <c r="I36" s="51"/>
      <c r="J36" s="51"/>
      <c r="K36" s="78"/>
      <c r="L36" s="51"/>
      <c r="M36" s="51"/>
    </row>
    <row r="37" spans="1:17">
      <c r="A37" s="51"/>
      <c r="B37" s="51"/>
      <c r="C37" s="78"/>
      <c r="D37" s="173"/>
      <c r="E37" s="173"/>
      <c r="F37" s="173"/>
      <c r="G37" s="173"/>
      <c r="H37" s="173"/>
      <c r="I37" s="173"/>
      <c r="J37" s="173"/>
      <c r="K37" s="164"/>
      <c r="L37" s="173"/>
      <c r="M37" s="51"/>
    </row>
    <row r="38" spans="1:17">
      <c r="A38" s="51"/>
      <c r="B38" s="51"/>
      <c r="C38" s="83"/>
      <c r="D38" s="251"/>
      <c r="E38" s="251"/>
      <c r="F38" s="251"/>
      <c r="G38" s="251"/>
      <c r="H38" s="251"/>
      <c r="I38" s="251"/>
      <c r="J38" s="251"/>
      <c r="K38" s="252"/>
      <c r="L38" s="251"/>
      <c r="M38" s="251"/>
      <c r="P38" s="253" t="s">
        <v>0</v>
      </c>
    </row>
    <row r="39" spans="1:17">
      <c r="B39" s="254"/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</row>
    <row r="40" spans="1:17">
      <c r="B40" s="254"/>
      <c r="C40" s="257"/>
      <c r="D40" s="256"/>
      <c r="E40" s="256"/>
      <c r="F40" s="256"/>
      <c r="G40" s="256"/>
      <c r="H40" s="256" t="s">
        <v>111</v>
      </c>
      <c r="I40" s="256"/>
      <c r="J40" s="256"/>
      <c r="K40" s="258" t="s">
        <v>111</v>
      </c>
      <c r="L40" s="258" t="s">
        <v>362</v>
      </c>
      <c r="M40" s="256"/>
    </row>
    <row r="41" spans="1:17" ht="17.100000000000001" customHeight="1">
      <c r="B41" s="259"/>
      <c r="C41" s="257"/>
      <c r="D41" s="260"/>
      <c r="E41" s="256"/>
      <c r="F41" s="256"/>
      <c r="G41" s="260" t="s">
        <v>323</v>
      </c>
      <c r="H41" s="261">
        <f t="shared" ref="H41:H46" si="1">K41/L41*100</f>
        <v>0</v>
      </c>
      <c r="I41" s="260"/>
      <c r="J41" s="260"/>
      <c r="K41" s="262">
        <f>L27</f>
        <v>0</v>
      </c>
      <c r="L41" s="261">
        <f>K27</f>
        <v>130</v>
      </c>
      <c r="M41" s="256"/>
    </row>
    <row r="42" spans="1:17" ht="17.100000000000001" customHeight="1">
      <c r="B42" s="259"/>
      <c r="C42" s="257"/>
      <c r="D42" s="260"/>
      <c r="E42" s="256"/>
      <c r="F42" s="256"/>
      <c r="G42" s="260" t="s">
        <v>363</v>
      </c>
      <c r="H42" s="261">
        <f t="shared" si="1"/>
        <v>0</v>
      </c>
      <c r="I42" s="260"/>
      <c r="J42" s="260"/>
      <c r="K42" s="261">
        <f>SUM(L20:L26)</f>
        <v>0</v>
      </c>
      <c r="L42" s="261">
        <f>SUM(K20:K26)</f>
        <v>500</v>
      </c>
      <c r="M42" s="256"/>
    </row>
    <row r="43" spans="1:17" ht="17.100000000000001" customHeight="1">
      <c r="B43" s="259"/>
      <c r="C43" s="257"/>
      <c r="D43" s="260"/>
      <c r="E43" s="256"/>
      <c r="F43" s="256"/>
      <c r="G43" s="260" t="s">
        <v>364</v>
      </c>
      <c r="H43" s="261">
        <f t="shared" si="1"/>
        <v>0</v>
      </c>
      <c r="I43" s="260"/>
      <c r="J43" s="260"/>
      <c r="K43" s="261">
        <f>L19</f>
        <v>0</v>
      </c>
      <c r="L43" s="261">
        <f>K19</f>
        <v>25</v>
      </c>
      <c r="M43" s="256"/>
    </row>
    <row r="44" spans="1:17" ht="17.100000000000001" customHeight="1">
      <c r="B44" s="259"/>
      <c r="C44" s="257"/>
      <c r="D44" s="260"/>
      <c r="E44" s="256"/>
      <c r="F44" s="256"/>
      <c r="G44" s="260" t="s">
        <v>365</v>
      </c>
      <c r="H44" s="261">
        <f t="shared" si="1"/>
        <v>0</v>
      </c>
      <c r="I44" s="260"/>
      <c r="J44" s="260"/>
      <c r="K44" s="261">
        <f>SUM(L13:L18)</f>
        <v>0</v>
      </c>
      <c r="L44" s="261">
        <f>SUM(K13:K18)</f>
        <v>385</v>
      </c>
      <c r="M44" s="256"/>
    </row>
    <row r="45" spans="1:17" ht="17.100000000000001" customHeight="1">
      <c r="B45" s="259"/>
      <c r="C45" s="257"/>
      <c r="D45" s="260"/>
      <c r="E45" s="256"/>
      <c r="F45" s="256"/>
      <c r="G45" s="260" t="s">
        <v>366</v>
      </c>
      <c r="H45" s="261">
        <f t="shared" si="1"/>
        <v>0</v>
      </c>
      <c r="I45" s="260"/>
      <c r="J45" s="260"/>
      <c r="K45" s="261">
        <f>SUM(L11:L12)</f>
        <v>0</v>
      </c>
      <c r="L45" s="261">
        <f>SUM(K11:K12)</f>
        <v>265</v>
      </c>
      <c r="M45" s="256"/>
    </row>
    <row r="46" spans="1:17" ht="17.100000000000001" customHeight="1">
      <c r="B46" s="254"/>
      <c r="C46" s="257"/>
      <c r="D46" s="256"/>
      <c r="E46" s="256"/>
      <c r="F46" s="256"/>
      <c r="G46" s="260" t="s">
        <v>335</v>
      </c>
      <c r="H46" s="261">
        <f t="shared" si="1"/>
        <v>0</v>
      </c>
      <c r="I46" s="260"/>
      <c r="J46" s="260"/>
      <c r="K46" s="261">
        <f>L9</f>
        <v>0</v>
      </c>
      <c r="L46" s="261">
        <f>K9</f>
        <v>600</v>
      </c>
      <c r="M46" s="256"/>
    </row>
    <row r="47" spans="1:17" ht="17.100000000000001" customHeight="1">
      <c r="B47" s="254"/>
      <c r="C47" s="257"/>
      <c r="D47" s="256"/>
      <c r="E47" s="256"/>
      <c r="F47" s="256"/>
      <c r="G47" s="256"/>
      <c r="H47" s="256"/>
      <c r="I47" s="256"/>
      <c r="J47" s="256"/>
      <c r="K47" s="263">
        <f>SUM(K41:K46)</f>
        <v>0</v>
      </c>
      <c r="L47" s="263">
        <f t="shared" ref="L47" si="2">SUM(L41:L46)</f>
        <v>1905</v>
      </c>
      <c r="M47" s="256"/>
    </row>
    <row r="48" spans="1:17" ht="17.100000000000001" customHeight="1">
      <c r="B48" s="254"/>
      <c r="C48" s="255"/>
      <c r="D48" s="256"/>
      <c r="E48" s="256"/>
      <c r="F48" s="256"/>
      <c r="G48" s="256"/>
      <c r="H48" s="256"/>
      <c r="I48" s="256"/>
      <c r="J48" s="256"/>
      <c r="K48" s="256"/>
      <c r="L48" s="256"/>
      <c r="M48" s="256"/>
    </row>
    <row r="49" spans="2:13">
      <c r="B49" s="254"/>
      <c r="C49" s="255"/>
      <c r="D49" s="256"/>
      <c r="E49" s="264"/>
      <c r="F49" s="256"/>
      <c r="G49" s="260"/>
      <c r="H49" s="256"/>
      <c r="I49" s="256"/>
      <c r="J49" s="256"/>
      <c r="K49" s="256"/>
      <c r="L49" s="256"/>
      <c r="M49" s="256"/>
    </row>
    <row r="50" spans="2:13">
      <c r="C50" s="255"/>
      <c r="D50" s="260"/>
      <c r="E50" s="265"/>
      <c r="F50" s="256"/>
      <c r="G50" s="266"/>
      <c r="H50" s="262"/>
      <c r="I50" s="262"/>
      <c r="J50" s="256"/>
      <c r="K50" s="256"/>
      <c r="L50" s="256"/>
      <c r="M50" s="256"/>
    </row>
    <row r="51" spans="2:13">
      <c r="C51" s="255"/>
      <c r="D51" s="260"/>
      <c r="E51" s="265"/>
      <c r="F51" s="256"/>
      <c r="G51" s="266"/>
      <c r="H51" s="262"/>
      <c r="I51" s="262"/>
      <c r="J51" s="256"/>
      <c r="K51" s="267"/>
      <c r="L51" s="256"/>
      <c r="M51" s="256"/>
    </row>
    <row r="52" spans="2:13">
      <c r="C52" s="255"/>
      <c r="D52" s="268"/>
      <c r="E52" s="269"/>
      <c r="F52" s="257"/>
      <c r="G52" s="270"/>
      <c r="H52" s="271"/>
      <c r="I52" s="271"/>
      <c r="J52" s="257"/>
      <c r="K52" s="255"/>
      <c r="L52" s="257"/>
      <c r="M52" s="257"/>
    </row>
    <row r="53" spans="2:13">
      <c r="C53" s="255"/>
      <c r="D53" s="268"/>
      <c r="E53" s="269"/>
      <c r="F53" s="257"/>
      <c r="G53" s="270"/>
      <c r="H53" s="271"/>
      <c r="I53" s="271"/>
      <c r="J53" s="257"/>
      <c r="K53" s="255"/>
      <c r="L53" s="257"/>
      <c r="M53" s="257"/>
    </row>
    <row r="54" spans="2:13">
      <c r="C54" s="255"/>
      <c r="D54" s="268"/>
      <c r="E54" s="269"/>
      <c r="F54" s="257"/>
      <c r="G54" s="270"/>
      <c r="H54" s="271"/>
      <c r="I54" s="271"/>
      <c r="J54" s="257"/>
      <c r="K54" s="255"/>
      <c r="L54" s="257"/>
      <c r="M54" s="257"/>
    </row>
    <row r="55" spans="2:13">
      <c r="C55" s="272"/>
      <c r="D55" s="273"/>
      <c r="E55" s="274"/>
      <c r="F55" s="254"/>
      <c r="G55" s="275"/>
      <c r="H55" s="276"/>
      <c r="I55" s="276"/>
      <c r="J55" s="277"/>
      <c r="K55" s="272"/>
    </row>
    <row r="56" spans="2:13">
      <c r="C56" s="272"/>
      <c r="D56" s="254"/>
      <c r="E56" s="274"/>
      <c r="F56" s="259"/>
      <c r="G56" s="275"/>
      <c r="H56" s="276"/>
      <c r="I56" s="276"/>
      <c r="J56" s="277"/>
      <c r="K56" s="272"/>
    </row>
  </sheetData>
  <sheetProtection algorithmName="SHA-512" hashValue="EzC2U93ipa1lSHpSkza/HTkCzuZr4PNMVo387QjE8CMIsu6olm1mYwyMb9uBsPI0uKkVHvFZQGywKgo6BIpZXA==" saltValue="hufX+N2A/VFDW7FmSnWUoA==" spinCount="100000" sheet="1" objects="1" scenarios="1"/>
  <protectedRanges>
    <protectedRange sqref="K32:K33" name="totaal"/>
  </protectedRanges>
  <mergeCells count="22">
    <mergeCell ref="D19:J19"/>
    <mergeCell ref="B2:K2"/>
    <mergeCell ref="B3:D3"/>
    <mergeCell ref="D9:J9"/>
    <mergeCell ref="D11:J11"/>
    <mergeCell ref="D12:J12"/>
    <mergeCell ref="D13:J13"/>
    <mergeCell ref="D14:J14"/>
    <mergeCell ref="D15:J15"/>
    <mergeCell ref="D16:J16"/>
    <mergeCell ref="D17:J17"/>
    <mergeCell ref="D18:J18"/>
    <mergeCell ref="D10:J10"/>
    <mergeCell ref="D26:J26"/>
    <mergeCell ref="D27:J27"/>
    <mergeCell ref="D28:J28"/>
    <mergeCell ref="D20:J20"/>
    <mergeCell ref="D21:J21"/>
    <mergeCell ref="D22:J22"/>
    <mergeCell ref="D23:J23"/>
    <mergeCell ref="D24:J24"/>
    <mergeCell ref="D25:J25"/>
  </mergeCells>
  <conditionalFormatting sqref="K32">
    <cfRule type="cellIs" dxfId="3" priority="1" operator="equal">
      <formula>"Silver"</formula>
    </cfRule>
    <cfRule type="cellIs" dxfId="2" priority="2" operator="equal">
      <formula>"Gold"</formula>
    </cfRule>
    <cfRule type="cellIs" dxfId="1" priority="3" operator="equal">
      <formula>"Bronze"</formula>
    </cfRule>
    <cfRule type="cellIs" dxfId="0" priority="4" operator="equal">
      <formula>"negative"</formula>
    </cfRule>
  </conditionalFormatting>
  <pageMargins left="0.23622047244094491" right="0" top="0.15748031496062992" bottom="0.74803149606299213" header="0.31496062992125984" footer="0.31496062992125984"/>
  <pageSetup paperSize="9" scale="87" orientation="landscape" horizontalDpi="4294967293" r:id="rId1"/>
  <headerFooter>
    <oddFooter>&amp;C&amp;K03-047(c) 2023 Green Award Foundation | Programme of Requirements | River Cruise Vessels | version 1.0</oddFooter>
  </headerFooter>
  <rowBreaks count="1" manualBreakCount="1">
    <brk id="33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84979BE-8953-4E14-B1F5-A0531F4D4767}">
          <x14:formula1>
            <xm:f>Variables!$L$2:$L$3</xm:f>
          </x14:formula1>
          <xm:sqref>K33</xm:sqref>
        </x14:dataValidation>
        <x14:dataValidation type="list" allowBlank="1" showInputMessage="1" showErrorMessage="1" xr:uid="{6A08FD5B-B080-4CC3-B16F-F1E93A70B864}">
          <x14:formula1>
            <xm:f>Variables!J2:J6</xm:f>
          </x14:formula1>
          <xm:sqref>K32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263-AB31-43A1-B818-F167915DB33E}">
  <sheetPr codeName="Blad9"/>
  <dimension ref="B2:F274"/>
  <sheetViews>
    <sheetView showGridLines="0" zoomScaleNormal="100" workbookViewId="0"/>
  </sheetViews>
  <sheetFormatPr defaultRowHeight="12.75"/>
  <cols>
    <col min="1" max="1" width="5.28515625" customWidth="1"/>
    <col min="2" max="2" width="6.42578125" style="39" customWidth="1"/>
    <col min="3" max="4" width="25.7109375" customWidth="1"/>
    <col min="5" max="5" width="45.7109375" customWidth="1"/>
    <col min="6" max="6" width="30.7109375" customWidth="1"/>
  </cols>
  <sheetData>
    <row r="2" spans="2:6" s="3" customFormat="1" ht="18" customHeight="1">
      <c r="B2" s="471">
        <f>'A. Engine performance'!D5</f>
        <v>0</v>
      </c>
      <c r="C2" s="471"/>
      <c r="D2" s="40"/>
      <c r="E2" s="40"/>
      <c r="F2" s="40"/>
    </row>
    <row r="3" spans="2:6" ht="18" customHeight="1">
      <c r="B3" s="7"/>
      <c r="C3" s="8"/>
      <c r="D3" s="8"/>
      <c r="E3" s="8"/>
      <c r="F3" s="8"/>
    </row>
    <row r="4" spans="2:6" s="3" customFormat="1" ht="18" customHeight="1">
      <c r="B4" s="116" t="s">
        <v>0</v>
      </c>
      <c r="C4" s="117" t="s">
        <v>378</v>
      </c>
      <c r="D4" s="117" t="s">
        <v>265</v>
      </c>
      <c r="E4" s="117" t="s">
        <v>379</v>
      </c>
      <c r="F4" s="117" t="s">
        <v>380</v>
      </c>
    </row>
    <row r="5" spans="2:6" s="3" customFormat="1" ht="18" customHeight="1">
      <c r="B5" s="116">
        <v>1</v>
      </c>
      <c r="C5" s="118"/>
      <c r="D5" s="118"/>
      <c r="E5" s="118"/>
      <c r="F5" s="118"/>
    </row>
    <row r="6" spans="2:6" s="3" customFormat="1" ht="18" customHeight="1">
      <c r="B6" s="116">
        <v>2</v>
      </c>
      <c r="C6" s="118"/>
      <c r="D6" s="118"/>
      <c r="E6" s="118"/>
      <c r="F6" s="118"/>
    </row>
    <row r="7" spans="2:6" s="3" customFormat="1" ht="18" customHeight="1">
      <c r="B7" s="116">
        <v>3</v>
      </c>
      <c r="C7" s="118"/>
      <c r="D7" s="118"/>
      <c r="E7" s="118"/>
      <c r="F7" s="118"/>
    </row>
    <row r="8" spans="2:6" s="3" customFormat="1" ht="18" customHeight="1">
      <c r="B8" s="116">
        <v>4</v>
      </c>
      <c r="C8" s="118"/>
      <c r="D8" s="118"/>
      <c r="E8" s="118"/>
      <c r="F8" s="118"/>
    </row>
    <row r="9" spans="2:6" s="3" customFormat="1" ht="18" customHeight="1">
      <c r="B9" s="116">
        <v>5</v>
      </c>
      <c r="C9" s="118"/>
      <c r="D9" s="118"/>
      <c r="E9" s="118"/>
      <c r="F9" s="118"/>
    </row>
    <row r="10" spans="2:6" s="3" customFormat="1" ht="18" customHeight="1">
      <c r="B10" s="116">
        <v>6</v>
      </c>
      <c r="C10" s="118"/>
      <c r="D10" s="118"/>
      <c r="E10" s="118"/>
      <c r="F10" s="118"/>
    </row>
    <row r="11" spans="2:6" s="3" customFormat="1" ht="18" customHeight="1">
      <c r="B11" s="119">
        <v>7</v>
      </c>
      <c r="C11" s="120"/>
      <c r="D11" s="120"/>
      <c r="E11" s="120"/>
      <c r="F11" s="120"/>
    </row>
    <row r="12" spans="2:6" s="3" customFormat="1" ht="18" customHeight="1">
      <c r="B12" s="119">
        <v>8</v>
      </c>
      <c r="C12" s="120"/>
      <c r="D12" s="120"/>
      <c r="E12" s="120"/>
      <c r="F12" s="120"/>
    </row>
    <row r="13" spans="2:6" s="3" customFormat="1" ht="18" customHeight="1">
      <c r="B13" s="119">
        <v>9</v>
      </c>
      <c r="C13" s="120"/>
      <c r="D13" s="120"/>
      <c r="E13" s="120"/>
      <c r="F13" s="120"/>
    </row>
    <row r="14" spans="2:6" ht="18" customHeight="1">
      <c r="B14" s="119">
        <v>10</v>
      </c>
      <c r="C14" s="120"/>
      <c r="D14" s="120"/>
      <c r="E14" s="120"/>
      <c r="F14" s="120"/>
    </row>
    <row r="15" spans="2:6" ht="18" customHeight="1">
      <c r="B15" s="119">
        <v>11</v>
      </c>
      <c r="C15" s="120"/>
      <c r="D15" s="120"/>
      <c r="E15" s="120"/>
      <c r="F15" s="120"/>
    </row>
    <row r="16" spans="2:6" ht="18" customHeight="1">
      <c r="B16" s="119">
        <v>12</v>
      </c>
      <c r="C16" s="120"/>
      <c r="D16" s="120"/>
      <c r="E16" s="120"/>
      <c r="F16" s="120"/>
    </row>
    <row r="17" spans="2:6" ht="18" customHeight="1">
      <c r="B17" s="114"/>
      <c r="C17" s="115"/>
      <c r="D17" s="115"/>
      <c r="E17" s="115"/>
      <c r="F17" s="3"/>
    </row>
    <row r="18" spans="2:6" ht="18" customHeight="1">
      <c r="B18" s="473"/>
      <c r="C18" s="473"/>
      <c r="D18" s="473"/>
      <c r="E18" s="473"/>
      <c r="F18" s="473"/>
    </row>
    <row r="19" spans="2:6" ht="18" customHeight="1">
      <c r="B19" s="472" t="s">
        <v>381</v>
      </c>
      <c r="C19" s="472"/>
      <c r="D19" s="472"/>
      <c r="E19" s="472"/>
      <c r="F19" s="472"/>
    </row>
    <row r="20" spans="2:6" ht="18" customHeight="1">
      <c r="B20" s="150" t="s">
        <v>97</v>
      </c>
      <c r="C20" s="474"/>
      <c r="D20" s="474"/>
      <c r="E20" s="474"/>
      <c r="F20" s="474"/>
    </row>
    <row r="21" spans="2:6" ht="18" customHeight="1">
      <c r="B21" s="148" t="s">
        <v>1</v>
      </c>
      <c r="C21" s="461"/>
      <c r="D21" s="461"/>
      <c r="E21" s="461"/>
      <c r="F21" s="462"/>
    </row>
    <row r="22" spans="2:6" ht="18" customHeight="1">
      <c r="B22" s="148" t="s">
        <v>2</v>
      </c>
      <c r="C22" s="461"/>
      <c r="D22" s="461"/>
      <c r="E22" s="461"/>
      <c r="F22" s="462"/>
    </row>
    <row r="23" spans="2:6" ht="18" customHeight="1">
      <c r="B23" s="148" t="s">
        <v>3</v>
      </c>
      <c r="C23" s="461"/>
      <c r="D23" s="461"/>
      <c r="E23" s="461"/>
      <c r="F23" s="462"/>
    </row>
    <row r="24" spans="2:6" ht="18" customHeight="1">
      <c r="B24" s="148" t="s">
        <v>4</v>
      </c>
      <c r="C24" s="461"/>
      <c r="D24" s="461"/>
      <c r="E24" s="461"/>
      <c r="F24" s="462"/>
    </row>
    <row r="25" spans="2:6" ht="18" customHeight="1">
      <c r="B25" s="148" t="s">
        <v>5</v>
      </c>
      <c r="C25" s="461"/>
      <c r="D25" s="461"/>
      <c r="E25" s="461"/>
      <c r="F25" s="462"/>
    </row>
    <row r="26" spans="2:6" ht="18" customHeight="1">
      <c r="B26" s="148" t="s">
        <v>6</v>
      </c>
      <c r="C26" s="461"/>
      <c r="D26" s="461"/>
      <c r="E26" s="461"/>
      <c r="F26" s="462"/>
    </row>
    <row r="27" spans="2:6" ht="18" customHeight="1">
      <c r="B27" s="148" t="s">
        <v>7</v>
      </c>
      <c r="C27" s="461"/>
      <c r="D27" s="461"/>
      <c r="E27" s="461"/>
      <c r="F27" s="462"/>
    </row>
    <row r="28" spans="2:6" ht="18" customHeight="1">
      <c r="B28" s="148" t="s">
        <v>31</v>
      </c>
      <c r="C28" s="461"/>
      <c r="D28" s="461"/>
      <c r="E28" s="461"/>
      <c r="F28" s="462"/>
    </row>
    <row r="29" spans="2:6" ht="18" customHeight="1">
      <c r="B29" s="148" t="s">
        <v>32</v>
      </c>
      <c r="C29" s="461"/>
      <c r="D29" s="461"/>
      <c r="E29" s="461"/>
      <c r="F29" s="462"/>
    </row>
    <row r="30" spans="2:6" ht="18" customHeight="1">
      <c r="B30" s="148" t="s">
        <v>36</v>
      </c>
      <c r="C30" s="461"/>
      <c r="D30" s="461"/>
      <c r="E30" s="461"/>
      <c r="F30" s="462"/>
    </row>
    <row r="31" spans="2:6" ht="18" customHeight="1">
      <c r="B31" s="151" t="s">
        <v>98</v>
      </c>
      <c r="C31" s="470"/>
      <c r="D31" s="461"/>
      <c r="E31" s="461"/>
      <c r="F31" s="462"/>
    </row>
    <row r="32" spans="2:6" ht="18" customHeight="1">
      <c r="B32" s="148" t="s">
        <v>1</v>
      </c>
      <c r="C32" s="461"/>
      <c r="D32" s="461"/>
      <c r="E32" s="461"/>
      <c r="F32" s="462"/>
    </row>
    <row r="33" spans="2:6" ht="18" customHeight="1">
      <c r="B33" s="148" t="s">
        <v>2</v>
      </c>
      <c r="C33" s="461"/>
      <c r="D33" s="461"/>
      <c r="E33" s="461"/>
      <c r="F33" s="462"/>
    </row>
    <row r="34" spans="2:6" ht="18" customHeight="1">
      <c r="B34" s="148" t="s">
        <v>3</v>
      </c>
      <c r="C34" s="461"/>
      <c r="D34" s="461"/>
      <c r="E34" s="461"/>
      <c r="F34" s="462"/>
    </row>
    <row r="35" spans="2:6" ht="18" customHeight="1">
      <c r="B35" s="148" t="s">
        <v>4</v>
      </c>
      <c r="C35" s="461"/>
      <c r="D35" s="461"/>
      <c r="E35" s="461"/>
      <c r="F35" s="462"/>
    </row>
    <row r="36" spans="2:6" ht="18" customHeight="1">
      <c r="B36" s="148" t="s">
        <v>5</v>
      </c>
      <c r="C36" s="461"/>
      <c r="D36" s="461"/>
      <c r="E36" s="461"/>
      <c r="F36" s="462"/>
    </row>
    <row r="37" spans="2:6" ht="18" customHeight="1">
      <c r="B37" s="148" t="s">
        <v>6</v>
      </c>
      <c r="C37" s="461"/>
      <c r="D37" s="461"/>
      <c r="E37" s="461"/>
      <c r="F37" s="462"/>
    </row>
    <row r="38" spans="2:6" ht="18" customHeight="1">
      <c r="B38" s="148" t="s">
        <v>7</v>
      </c>
      <c r="C38" s="461"/>
      <c r="D38" s="461"/>
      <c r="E38" s="461"/>
      <c r="F38" s="462"/>
    </row>
    <row r="39" spans="2:6" ht="18" customHeight="1">
      <c r="B39" s="148" t="s">
        <v>31</v>
      </c>
      <c r="C39" s="461"/>
      <c r="D39" s="461"/>
      <c r="E39" s="461"/>
      <c r="F39" s="462"/>
    </row>
    <row r="40" spans="2:6" ht="18" customHeight="1">
      <c r="B40" s="148" t="s">
        <v>32</v>
      </c>
      <c r="C40" s="461"/>
      <c r="D40" s="461"/>
      <c r="E40" s="461"/>
      <c r="F40" s="462"/>
    </row>
    <row r="41" spans="2:6" ht="18" customHeight="1">
      <c r="B41" s="148" t="s">
        <v>36</v>
      </c>
      <c r="C41" s="461"/>
      <c r="D41" s="461"/>
      <c r="E41" s="461"/>
      <c r="F41" s="462"/>
    </row>
    <row r="42" spans="2:6" ht="18" customHeight="1">
      <c r="B42" s="148" t="s">
        <v>69</v>
      </c>
      <c r="C42" s="461"/>
      <c r="D42" s="461"/>
      <c r="E42" s="461"/>
      <c r="F42" s="462"/>
    </row>
    <row r="43" spans="2:6" ht="18" customHeight="1">
      <c r="B43" s="148" t="s">
        <v>70</v>
      </c>
      <c r="C43" s="461"/>
      <c r="D43" s="461"/>
      <c r="E43" s="461"/>
      <c r="F43" s="462"/>
    </row>
    <row r="44" spans="2:6" ht="18" customHeight="1">
      <c r="B44" s="148" t="s">
        <v>71</v>
      </c>
      <c r="C44" s="461"/>
      <c r="D44" s="461"/>
      <c r="E44" s="461"/>
      <c r="F44" s="462"/>
    </row>
    <row r="45" spans="2:6" ht="18" customHeight="1">
      <c r="B45" s="148" t="s">
        <v>222</v>
      </c>
      <c r="C45" s="461"/>
      <c r="D45" s="461"/>
      <c r="E45" s="461"/>
      <c r="F45" s="462"/>
    </row>
    <row r="46" spans="2:6" ht="18" customHeight="1">
      <c r="B46" s="151" t="s">
        <v>329</v>
      </c>
      <c r="C46" s="470"/>
      <c r="D46" s="461"/>
      <c r="E46" s="461"/>
      <c r="F46" s="462"/>
    </row>
    <row r="47" spans="2:6" ht="18" customHeight="1">
      <c r="B47" s="148" t="s">
        <v>1</v>
      </c>
      <c r="C47" s="461"/>
      <c r="D47" s="461"/>
      <c r="E47" s="461"/>
      <c r="F47" s="462"/>
    </row>
    <row r="48" spans="2:6" ht="18" customHeight="1">
      <c r="B48" s="148" t="s">
        <v>2</v>
      </c>
      <c r="C48" s="461"/>
      <c r="D48" s="461"/>
      <c r="E48" s="461"/>
      <c r="F48" s="462"/>
    </row>
    <row r="49" spans="2:6" ht="18" customHeight="1">
      <c r="B49" s="148" t="s">
        <v>3</v>
      </c>
      <c r="C49" s="461"/>
      <c r="D49" s="461"/>
      <c r="E49" s="461"/>
      <c r="F49" s="462"/>
    </row>
    <row r="50" spans="2:6" ht="18" customHeight="1">
      <c r="B50" s="148" t="s">
        <v>4</v>
      </c>
      <c r="C50" s="461"/>
      <c r="D50" s="461"/>
      <c r="E50" s="461"/>
      <c r="F50" s="462"/>
    </row>
    <row r="51" spans="2:6" ht="18" customHeight="1">
      <c r="B51" s="148" t="s">
        <v>5</v>
      </c>
      <c r="C51" s="461"/>
      <c r="D51" s="461"/>
      <c r="E51" s="461"/>
      <c r="F51" s="462"/>
    </row>
    <row r="52" spans="2:6" ht="18" customHeight="1">
      <c r="B52" s="148" t="s">
        <v>6</v>
      </c>
      <c r="C52" s="461"/>
      <c r="D52" s="461"/>
      <c r="E52" s="461"/>
      <c r="F52" s="462"/>
    </row>
    <row r="53" spans="2:6" ht="18" customHeight="1">
      <c r="B53" s="148" t="s">
        <v>7</v>
      </c>
      <c r="C53" s="461"/>
      <c r="D53" s="461"/>
      <c r="E53" s="461"/>
      <c r="F53" s="462"/>
    </row>
    <row r="54" spans="2:6" ht="18" customHeight="1">
      <c r="B54" s="151" t="s">
        <v>330</v>
      </c>
      <c r="C54" s="470"/>
      <c r="D54" s="461"/>
      <c r="E54" s="461"/>
      <c r="F54" s="462"/>
    </row>
    <row r="55" spans="2:6" ht="18" customHeight="1">
      <c r="B55" s="148" t="s">
        <v>1</v>
      </c>
      <c r="C55" s="461"/>
      <c r="D55" s="461"/>
      <c r="E55" s="461"/>
      <c r="F55" s="462"/>
    </row>
    <row r="56" spans="2:6" ht="18" customHeight="1">
      <c r="B56" s="148" t="s">
        <v>2</v>
      </c>
      <c r="C56" s="461"/>
      <c r="D56" s="461"/>
      <c r="E56" s="461"/>
      <c r="F56" s="462"/>
    </row>
    <row r="57" spans="2:6" ht="18" customHeight="1">
      <c r="B57" s="148" t="s">
        <v>3</v>
      </c>
      <c r="C57" s="461"/>
      <c r="D57" s="461"/>
      <c r="E57" s="461"/>
      <c r="F57" s="462"/>
    </row>
    <row r="58" spans="2:6" ht="18" customHeight="1">
      <c r="B58" s="151" t="s">
        <v>331</v>
      </c>
      <c r="C58" s="470"/>
      <c r="D58" s="461"/>
      <c r="E58" s="461"/>
      <c r="F58" s="462"/>
    </row>
    <row r="59" spans="2:6" ht="18" customHeight="1">
      <c r="B59" s="148" t="s">
        <v>1</v>
      </c>
      <c r="C59" s="461"/>
      <c r="D59" s="461"/>
      <c r="E59" s="461"/>
      <c r="F59" s="462"/>
    </row>
    <row r="60" spans="2:6" ht="18" customHeight="1">
      <c r="B60" s="148" t="s">
        <v>2</v>
      </c>
      <c r="C60" s="461"/>
      <c r="D60" s="461"/>
      <c r="E60" s="461"/>
      <c r="F60" s="462"/>
    </row>
    <row r="61" spans="2:6" ht="18" customHeight="1">
      <c r="B61" s="148" t="s">
        <v>3</v>
      </c>
      <c r="C61" s="461"/>
      <c r="D61" s="461"/>
      <c r="E61" s="461"/>
      <c r="F61" s="462"/>
    </row>
    <row r="62" spans="2:6" ht="18" customHeight="1">
      <c r="B62" s="148" t="s">
        <v>4</v>
      </c>
      <c r="C62" s="461"/>
      <c r="D62" s="461"/>
      <c r="E62" s="461"/>
      <c r="F62" s="462"/>
    </row>
    <row r="63" spans="2:6" ht="18" customHeight="1">
      <c r="B63" s="148" t="s">
        <v>5</v>
      </c>
      <c r="C63" s="461"/>
      <c r="D63" s="461"/>
      <c r="E63" s="461"/>
      <c r="F63" s="462"/>
    </row>
    <row r="64" spans="2:6" ht="18" customHeight="1">
      <c r="B64" s="148" t="s">
        <v>6</v>
      </c>
      <c r="C64" s="461"/>
      <c r="D64" s="461"/>
      <c r="E64" s="461"/>
      <c r="F64" s="462"/>
    </row>
    <row r="65" spans="2:6" ht="18" customHeight="1">
      <c r="B65" s="148" t="s">
        <v>7</v>
      </c>
      <c r="C65" s="461"/>
      <c r="D65" s="461"/>
      <c r="E65" s="461"/>
      <c r="F65" s="462"/>
    </row>
    <row r="66" spans="2:6" ht="18" customHeight="1">
      <c r="B66" s="148" t="s">
        <v>31</v>
      </c>
      <c r="C66" s="461"/>
      <c r="D66" s="461"/>
      <c r="E66" s="461"/>
      <c r="F66" s="462"/>
    </row>
    <row r="67" spans="2:6" ht="18" customHeight="1">
      <c r="B67" s="148" t="s">
        <v>32</v>
      </c>
      <c r="C67" s="461"/>
      <c r="D67" s="461"/>
      <c r="E67" s="461"/>
      <c r="F67" s="462"/>
    </row>
    <row r="68" spans="2:6" ht="18" customHeight="1">
      <c r="B68" s="148" t="s">
        <v>36</v>
      </c>
      <c r="C68" s="461"/>
      <c r="D68" s="461"/>
      <c r="E68" s="461"/>
      <c r="F68" s="462"/>
    </row>
    <row r="69" spans="2:6" ht="18" customHeight="1">
      <c r="B69" s="151" t="s">
        <v>332</v>
      </c>
      <c r="C69" s="470"/>
      <c r="D69" s="461"/>
      <c r="E69" s="461"/>
      <c r="F69" s="462"/>
    </row>
    <row r="70" spans="2:6" ht="18" customHeight="1">
      <c r="B70" s="148" t="s">
        <v>1</v>
      </c>
      <c r="C70" s="461"/>
      <c r="D70" s="461"/>
      <c r="E70" s="461"/>
      <c r="F70" s="462"/>
    </row>
    <row r="71" spans="2:6" ht="18" customHeight="1">
      <c r="B71" s="148" t="s">
        <v>2</v>
      </c>
      <c r="C71" s="461"/>
      <c r="D71" s="461"/>
      <c r="E71" s="461"/>
      <c r="F71" s="462"/>
    </row>
    <row r="72" spans="2:6" ht="18" customHeight="1">
      <c r="B72" s="148" t="s">
        <v>3</v>
      </c>
      <c r="C72" s="461"/>
      <c r="D72" s="461"/>
      <c r="E72" s="461"/>
      <c r="F72" s="462"/>
    </row>
    <row r="73" spans="2:6" ht="18" customHeight="1">
      <c r="B73" s="148" t="s">
        <v>4</v>
      </c>
      <c r="C73" s="461"/>
      <c r="D73" s="461"/>
      <c r="E73" s="461"/>
      <c r="F73" s="462"/>
    </row>
    <row r="74" spans="2:6" ht="18" customHeight="1">
      <c r="B74" s="148" t="s">
        <v>5</v>
      </c>
      <c r="C74" s="461"/>
      <c r="D74" s="461"/>
      <c r="E74" s="461"/>
      <c r="F74" s="462"/>
    </row>
    <row r="75" spans="2:6" ht="18" customHeight="1">
      <c r="B75" s="148" t="s">
        <v>6</v>
      </c>
      <c r="C75" s="461"/>
      <c r="D75" s="461"/>
      <c r="E75" s="461"/>
      <c r="F75" s="462"/>
    </row>
    <row r="76" spans="2:6" ht="18" customHeight="1">
      <c r="B76" s="151" t="s">
        <v>333</v>
      </c>
      <c r="C76" s="470"/>
      <c r="D76" s="461"/>
      <c r="E76" s="461"/>
      <c r="F76" s="462"/>
    </row>
    <row r="77" spans="2:6" ht="18" customHeight="1">
      <c r="B77" s="148" t="s">
        <v>1</v>
      </c>
      <c r="C77" s="461"/>
      <c r="D77" s="461"/>
      <c r="E77" s="461"/>
      <c r="F77" s="462"/>
    </row>
    <row r="78" spans="2:6" ht="18" customHeight="1">
      <c r="B78" s="148" t="s">
        <v>2</v>
      </c>
      <c r="C78" s="461"/>
      <c r="D78" s="461"/>
      <c r="E78" s="461"/>
      <c r="F78" s="462"/>
    </row>
    <row r="79" spans="2:6" ht="18" customHeight="1">
      <c r="B79" s="148" t="s">
        <v>3</v>
      </c>
      <c r="C79" s="461"/>
      <c r="D79" s="461"/>
      <c r="E79" s="461"/>
      <c r="F79" s="462"/>
    </row>
    <row r="80" spans="2:6" ht="18" customHeight="1">
      <c r="B80" s="148" t="s">
        <v>4</v>
      </c>
      <c r="C80" s="461"/>
      <c r="D80" s="461"/>
      <c r="E80" s="461"/>
      <c r="F80" s="462"/>
    </row>
    <row r="81" spans="2:6" ht="18" customHeight="1">
      <c r="B81" s="148" t="s">
        <v>5</v>
      </c>
      <c r="C81" s="461"/>
      <c r="D81" s="461"/>
      <c r="E81" s="461"/>
      <c r="F81" s="462"/>
    </row>
    <row r="82" spans="2:6" ht="18" customHeight="1">
      <c r="B82" s="151" t="s">
        <v>334</v>
      </c>
      <c r="C82" s="470"/>
      <c r="D82" s="461"/>
      <c r="E82" s="461"/>
      <c r="F82" s="462"/>
    </row>
    <row r="83" spans="2:6" ht="18" customHeight="1">
      <c r="B83" s="148" t="s">
        <v>1</v>
      </c>
      <c r="C83" s="461"/>
      <c r="D83" s="461"/>
      <c r="E83" s="461"/>
      <c r="F83" s="462"/>
    </row>
    <row r="84" spans="2:6" ht="18" customHeight="1">
      <c r="B84" s="148" t="s">
        <v>2</v>
      </c>
      <c r="C84" s="461"/>
      <c r="D84" s="461"/>
      <c r="E84" s="461"/>
      <c r="F84" s="462"/>
    </row>
    <row r="85" spans="2:6" ht="18" customHeight="1">
      <c r="B85" s="151" t="s">
        <v>104</v>
      </c>
      <c r="C85" s="470"/>
      <c r="D85" s="461"/>
      <c r="E85" s="461"/>
      <c r="F85" s="462"/>
    </row>
    <row r="86" spans="2:6" ht="18" customHeight="1">
      <c r="B86" s="148" t="s">
        <v>1</v>
      </c>
      <c r="C86" s="461"/>
      <c r="D86" s="461"/>
      <c r="E86" s="461"/>
      <c r="F86" s="462"/>
    </row>
    <row r="87" spans="2:6" ht="18" customHeight="1">
      <c r="B87" s="148" t="s">
        <v>2</v>
      </c>
      <c r="C87" s="461"/>
      <c r="D87" s="461"/>
      <c r="E87" s="461"/>
      <c r="F87" s="462"/>
    </row>
    <row r="88" spans="2:6" ht="18" customHeight="1">
      <c r="B88" s="148" t="s">
        <v>3</v>
      </c>
      <c r="C88" s="461"/>
      <c r="D88" s="461"/>
      <c r="E88" s="461"/>
      <c r="F88" s="462"/>
    </row>
    <row r="89" spans="2:6" ht="18" customHeight="1">
      <c r="B89" s="148" t="s">
        <v>4</v>
      </c>
      <c r="C89" s="461"/>
      <c r="D89" s="461"/>
      <c r="E89" s="461"/>
      <c r="F89" s="462"/>
    </row>
    <row r="90" spans="2:6" ht="18" customHeight="1">
      <c r="B90" s="148" t="s">
        <v>5</v>
      </c>
      <c r="C90" s="461"/>
      <c r="D90" s="461"/>
      <c r="E90" s="461"/>
      <c r="F90" s="462"/>
    </row>
    <row r="91" spans="2:6" ht="18" customHeight="1">
      <c r="B91" s="151" t="s">
        <v>107</v>
      </c>
      <c r="C91" s="470"/>
      <c r="D91" s="461"/>
      <c r="E91" s="461"/>
      <c r="F91" s="462"/>
    </row>
    <row r="92" spans="2:6" ht="18" customHeight="1">
      <c r="B92" s="148" t="s">
        <v>1</v>
      </c>
      <c r="C92" s="461"/>
      <c r="D92" s="461"/>
      <c r="E92" s="461"/>
      <c r="F92" s="462"/>
    </row>
    <row r="93" spans="2:6" ht="18" customHeight="1">
      <c r="B93" s="148" t="s">
        <v>2</v>
      </c>
      <c r="C93" s="461"/>
      <c r="D93" s="461"/>
      <c r="E93" s="461"/>
      <c r="F93" s="462"/>
    </row>
    <row r="94" spans="2:6" ht="18" customHeight="1">
      <c r="B94" s="148" t="s">
        <v>3</v>
      </c>
      <c r="C94" s="461"/>
      <c r="D94" s="461"/>
      <c r="E94" s="461"/>
      <c r="F94" s="462"/>
    </row>
    <row r="95" spans="2:6" ht="18" customHeight="1">
      <c r="B95" s="148" t="s">
        <v>4</v>
      </c>
      <c r="C95" s="461"/>
      <c r="D95" s="461"/>
      <c r="E95" s="461"/>
      <c r="F95" s="462"/>
    </row>
    <row r="96" spans="2:6" ht="18" customHeight="1">
      <c r="B96" s="152" t="s">
        <v>108</v>
      </c>
      <c r="C96" s="463"/>
      <c r="D96" s="463"/>
      <c r="E96" s="463"/>
      <c r="F96" s="463"/>
    </row>
    <row r="97" spans="2:6" ht="18" customHeight="1">
      <c r="B97" s="148" t="s">
        <v>1</v>
      </c>
      <c r="C97" s="461"/>
      <c r="D97" s="461"/>
      <c r="E97" s="461"/>
      <c r="F97" s="462"/>
    </row>
    <row r="98" spans="2:6" ht="18" customHeight="1">
      <c r="B98" s="148" t="s">
        <v>2</v>
      </c>
      <c r="C98" s="461"/>
      <c r="D98" s="461"/>
      <c r="E98" s="461"/>
      <c r="F98" s="462"/>
    </row>
    <row r="99" spans="2:6" ht="18" customHeight="1">
      <c r="B99" s="148" t="s">
        <v>3</v>
      </c>
      <c r="C99" s="461"/>
      <c r="D99" s="461"/>
      <c r="E99" s="461"/>
      <c r="F99" s="462"/>
    </row>
    <row r="100" spans="2:6" ht="18" customHeight="1">
      <c r="B100" s="148" t="s">
        <v>4</v>
      </c>
      <c r="C100" s="461"/>
      <c r="D100" s="461"/>
      <c r="E100" s="461"/>
      <c r="F100" s="462"/>
    </row>
    <row r="101" spans="2:6" ht="18" customHeight="1">
      <c r="B101" s="148" t="s">
        <v>5</v>
      </c>
      <c r="C101" s="461"/>
      <c r="D101" s="461"/>
      <c r="E101" s="461"/>
      <c r="F101" s="462"/>
    </row>
    <row r="102" spans="2:6" ht="18" customHeight="1">
      <c r="B102" s="148" t="s">
        <v>6</v>
      </c>
      <c r="C102" s="461"/>
      <c r="D102" s="461"/>
      <c r="E102" s="461"/>
      <c r="F102" s="462"/>
    </row>
    <row r="103" spans="2:6" ht="18" customHeight="1">
      <c r="B103" s="148" t="s">
        <v>7</v>
      </c>
      <c r="C103" s="461"/>
      <c r="D103" s="461"/>
      <c r="E103" s="461"/>
      <c r="F103" s="462"/>
    </row>
    <row r="104" spans="2:6" ht="18" customHeight="1">
      <c r="B104" s="148" t="s">
        <v>31</v>
      </c>
      <c r="C104" s="468"/>
      <c r="D104" s="468"/>
      <c r="E104" s="468"/>
      <c r="F104" s="469"/>
    </row>
    <row r="105" spans="2:6" ht="18" customHeight="1">
      <c r="B105" s="153" t="s">
        <v>32</v>
      </c>
      <c r="C105" s="464"/>
      <c r="D105" s="465"/>
      <c r="E105" s="465"/>
      <c r="F105" s="465"/>
    </row>
    <row r="106" spans="2:6" ht="18" customHeight="1">
      <c r="B106" s="154" t="s">
        <v>36</v>
      </c>
      <c r="C106" s="464"/>
      <c r="D106" s="465"/>
      <c r="E106" s="465"/>
      <c r="F106" s="465"/>
    </row>
    <row r="107" spans="2:6" ht="18" customHeight="1">
      <c r="B107" s="154" t="s">
        <v>69</v>
      </c>
      <c r="C107" s="464"/>
      <c r="D107" s="465"/>
      <c r="E107" s="465"/>
      <c r="F107" s="465"/>
    </row>
    <row r="108" spans="2:6" ht="18" customHeight="1">
      <c r="B108" s="154" t="s">
        <v>70</v>
      </c>
      <c r="C108" s="464"/>
      <c r="D108" s="465"/>
      <c r="E108" s="465"/>
      <c r="F108" s="465"/>
    </row>
    <row r="109" spans="2:6" ht="18" customHeight="1">
      <c r="B109" s="154" t="s">
        <v>71</v>
      </c>
      <c r="C109" s="466"/>
      <c r="D109" s="467"/>
      <c r="E109" s="467"/>
      <c r="F109" s="467"/>
    </row>
    <row r="110" spans="2:6" ht="18" customHeight="1">
      <c r="B110" s="152" t="s">
        <v>109</v>
      </c>
      <c r="C110" s="463"/>
      <c r="D110" s="463"/>
      <c r="E110" s="463"/>
      <c r="F110" s="463"/>
    </row>
    <row r="111" spans="2:6" ht="18" customHeight="1">
      <c r="B111" s="148" t="s">
        <v>1</v>
      </c>
      <c r="C111" s="461"/>
      <c r="D111" s="461"/>
      <c r="E111" s="461"/>
      <c r="F111" s="462"/>
    </row>
    <row r="112" spans="2:6" ht="18" customHeight="1">
      <c r="B112" s="148" t="s">
        <v>2</v>
      </c>
      <c r="C112" s="461"/>
      <c r="D112" s="461"/>
      <c r="E112" s="461"/>
      <c r="F112" s="462"/>
    </row>
    <row r="113" spans="2:6" ht="18" customHeight="1">
      <c r="B113" s="148" t="s">
        <v>3</v>
      </c>
      <c r="C113" s="461"/>
      <c r="D113" s="461"/>
      <c r="E113" s="461"/>
      <c r="F113" s="462"/>
    </row>
    <row r="114" spans="2:6" ht="18" customHeight="1">
      <c r="B114" s="148" t="s">
        <v>4</v>
      </c>
      <c r="C114" s="461"/>
      <c r="D114" s="461"/>
      <c r="E114" s="461"/>
      <c r="F114" s="462"/>
    </row>
    <row r="115" spans="2:6" ht="18" customHeight="1">
      <c r="B115" s="148" t="s">
        <v>5</v>
      </c>
      <c r="C115" s="461"/>
      <c r="D115" s="461"/>
      <c r="E115" s="461"/>
      <c r="F115" s="462"/>
    </row>
    <row r="116" spans="2:6" ht="18" customHeight="1">
      <c r="B116" s="152" t="s">
        <v>211</v>
      </c>
      <c r="C116" s="463"/>
      <c r="D116" s="463"/>
      <c r="E116" s="463"/>
      <c r="F116" s="463"/>
    </row>
    <row r="117" spans="2:6" ht="18" customHeight="1">
      <c r="B117" s="148" t="s">
        <v>1</v>
      </c>
      <c r="C117" s="461"/>
      <c r="D117" s="461"/>
      <c r="E117" s="461"/>
      <c r="F117" s="462"/>
    </row>
    <row r="118" spans="2:6" ht="18" customHeight="1">
      <c r="B118" s="148" t="s">
        <v>2</v>
      </c>
      <c r="C118" s="461"/>
      <c r="D118" s="461"/>
      <c r="E118" s="461"/>
      <c r="F118" s="462"/>
    </row>
    <row r="119" spans="2:6" ht="18" customHeight="1">
      <c r="B119" s="148" t="s">
        <v>3</v>
      </c>
      <c r="C119" s="461"/>
      <c r="D119" s="461"/>
      <c r="E119" s="461"/>
      <c r="F119" s="462"/>
    </row>
    <row r="120" spans="2:6" ht="18" customHeight="1">
      <c r="B120" s="148" t="s">
        <v>4</v>
      </c>
      <c r="C120" s="461"/>
      <c r="D120" s="461"/>
      <c r="E120" s="461"/>
      <c r="F120" s="462"/>
    </row>
    <row r="121" spans="2:6" ht="18" customHeight="1">
      <c r="B121" s="148" t="s">
        <v>5</v>
      </c>
      <c r="C121" s="461"/>
      <c r="D121" s="461"/>
      <c r="E121" s="461"/>
      <c r="F121" s="462"/>
    </row>
    <row r="122" spans="2:6" ht="18" customHeight="1">
      <c r="B122" s="148" t="s">
        <v>6</v>
      </c>
      <c r="C122" s="461"/>
      <c r="D122" s="461"/>
      <c r="E122" s="461"/>
      <c r="F122" s="462"/>
    </row>
    <row r="123" spans="2:6" ht="18" customHeight="1">
      <c r="B123" s="148" t="s">
        <v>7</v>
      </c>
      <c r="C123" s="461"/>
      <c r="D123" s="461"/>
      <c r="E123" s="461"/>
      <c r="F123" s="462"/>
    </row>
    <row r="124" spans="2:6" ht="18" customHeight="1">
      <c r="B124" s="152" t="s">
        <v>241</v>
      </c>
      <c r="C124" s="463"/>
      <c r="D124" s="463"/>
      <c r="E124" s="463"/>
      <c r="F124" s="463"/>
    </row>
    <row r="125" spans="2:6" ht="18" customHeight="1">
      <c r="B125" s="148" t="s">
        <v>1</v>
      </c>
      <c r="C125" s="461"/>
      <c r="D125" s="461"/>
      <c r="E125" s="461"/>
      <c r="F125" s="462"/>
    </row>
    <row r="126" spans="2:6" ht="18" customHeight="1">
      <c r="B126" s="148" t="s">
        <v>2</v>
      </c>
      <c r="C126" s="461"/>
      <c r="D126" s="461"/>
      <c r="E126" s="461"/>
      <c r="F126" s="462"/>
    </row>
    <row r="127" spans="2:6" ht="18" customHeight="1">
      <c r="B127" s="148" t="s">
        <v>3</v>
      </c>
      <c r="C127" s="461"/>
      <c r="D127" s="461"/>
      <c r="E127" s="461"/>
      <c r="F127" s="462"/>
    </row>
    <row r="128" spans="2:6" ht="18" customHeight="1">
      <c r="B128" s="148" t="s">
        <v>4</v>
      </c>
      <c r="C128" s="461"/>
      <c r="D128" s="461"/>
      <c r="E128" s="461"/>
      <c r="F128" s="462"/>
    </row>
    <row r="129" spans="2:6" ht="18" customHeight="1">
      <c r="B129" s="148" t="s">
        <v>5</v>
      </c>
      <c r="C129" s="461"/>
      <c r="D129" s="461"/>
      <c r="E129" s="461"/>
      <c r="F129" s="462"/>
    </row>
    <row r="130" spans="2:6" ht="18" customHeight="1">
      <c r="B130" s="148" t="s">
        <v>6</v>
      </c>
      <c r="C130" s="461"/>
      <c r="D130" s="461"/>
      <c r="E130" s="461"/>
      <c r="F130" s="462"/>
    </row>
    <row r="131" spans="2:6" ht="18" customHeight="1">
      <c r="B131" s="152" t="s">
        <v>242</v>
      </c>
      <c r="C131" s="463"/>
      <c r="D131" s="463"/>
      <c r="E131" s="463"/>
      <c r="F131" s="463"/>
    </row>
    <row r="132" spans="2:6" ht="18" customHeight="1">
      <c r="B132" s="148" t="s">
        <v>1</v>
      </c>
      <c r="C132" s="461"/>
      <c r="D132" s="461"/>
      <c r="E132" s="461"/>
      <c r="F132" s="462"/>
    </row>
    <row r="133" spans="2:6" ht="18" customHeight="1">
      <c r="B133" s="148" t="s">
        <v>2</v>
      </c>
      <c r="C133" s="461"/>
      <c r="D133" s="461"/>
      <c r="E133" s="461"/>
      <c r="F133" s="462"/>
    </row>
    <row r="134" spans="2:6" ht="18" customHeight="1">
      <c r="B134" s="148" t="s">
        <v>3</v>
      </c>
      <c r="C134" s="461"/>
      <c r="D134" s="461"/>
      <c r="E134" s="461"/>
      <c r="F134" s="462"/>
    </row>
    <row r="135" spans="2:6" ht="18" customHeight="1">
      <c r="B135" s="148" t="s">
        <v>4</v>
      </c>
      <c r="C135" s="461"/>
      <c r="D135" s="461"/>
      <c r="E135" s="461"/>
      <c r="F135" s="462"/>
    </row>
    <row r="136" spans="2:6" ht="18" customHeight="1">
      <c r="B136" s="148" t="s">
        <v>5</v>
      </c>
      <c r="C136" s="461"/>
      <c r="D136" s="461"/>
      <c r="E136" s="461"/>
      <c r="F136" s="462"/>
    </row>
    <row r="137" spans="2:6" ht="18" customHeight="1">
      <c r="B137" s="148" t="s">
        <v>6</v>
      </c>
      <c r="C137" s="461"/>
      <c r="D137" s="461"/>
      <c r="E137" s="461"/>
      <c r="F137" s="462"/>
    </row>
    <row r="138" spans="2:6" ht="18" customHeight="1">
      <c r="B138" s="148" t="s">
        <v>7</v>
      </c>
      <c r="C138" s="461"/>
      <c r="D138" s="461"/>
      <c r="E138" s="461"/>
      <c r="F138" s="462"/>
    </row>
    <row r="139" spans="2:6" ht="18" customHeight="1">
      <c r="B139" s="152" t="s">
        <v>328</v>
      </c>
      <c r="C139" s="463"/>
      <c r="D139" s="463"/>
      <c r="E139" s="463"/>
      <c r="F139" s="463"/>
    </row>
    <row r="140" spans="2:6" ht="18" customHeight="1">
      <c r="B140" s="148" t="s">
        <v>1</v>
      </c>
      <c r="C140" s="461"/>
      <c r="D140" s="461"/>
      <c r="E140" s="461"/>
      <c r="F140" s="462"/>
    </row>
    <row r="141" spans="2:6" ht="18" customHeight="1">
      <c r="B141" s="148" t="s">
        <v>2</v>
      </c>
      <c r="C141" s="461"/>
      <c r="D141" s="461"/>
      <c r="E141" s="461"/>
      <c r="F141" s="462"/>
    </row>
    <row r="142" spans="2:6" ht="18" customHeight="1">
      <c r="B142" s="148" t="s">
        <v>3</v>
      </c>
      <c r="C142" s="461"/>
      <c r="D142" s="461"/>
      <c r="E142" s="461"/>
      <c r="F142" s="462"/>
    </row>
    <row r="143" spans="2:6" ht="18" customHeight="1">
      <c r="B143" s="152" t="s">
        <v>244</v>
      </c>
      <c r="C143" s="463"/>
      <c r="D143" s="463"/>
      <c r="E143" s="463"/>
      <c r="F143" s="463"/>
    </row>
    <row r="144" spans="2:6" ht="18" customHeight="1">
      <c r="B144" s="157" t="s">
        <v>1</v>
      </c>
      <c r="C144" s="459"/>
      <c r="D144" s="460"/>
      <c r="E144" s="460"/>
      <c r="F144" s="460"/>
    </row>
    <row r="145" spans="2:6" ht="18" customHeight="1">
      <c r="B145" s="157" t="s">
        <v>2</v>
      </c>
      <c r="C145" s="459"/>
      <c r="D145" s="460"/>
      <c r="E145" s="460"/>
      <c r="F145" s="460"/>
    </row>
    <row r="146" spans="2:6" ht="18" customHeight="1">
      <c r="B146" s="156" t="s">
        <v>3</v>
      </c>
      <c r="C146" s="459"/>
      <c r="D146" s="460"/>
      <c r="E146" s="460"/>
      <c r="F146" s="460"/>
    </row>
    <row r="147" spans="2:6" ht="18" customHeight="1">
      <c r="B147" s="156" t="s">
        <v>4</v>
      </c>
      <c r="C147" s="459"/>
      <c r="D147" s="460"/>
      <c r="E147" s="460"/>
      <c r="F147" s="460"/>
    </row>
    <row r="148" spans="2:6" ht="18" customHeight="1">
      <c r="B148" s="156" t="s">
        <v>5</v>
      </c>
      <c r="C148" s="459"/>
      <c r="D148" s="460"/>
      <c r="E148" s="460"/>
      <c r="F148" s="460"/>
    </row>
    <row r="149" spans="2:6" ht="18" customHeight="1">
      <c r="B149" s="156" t="s">
        <v>6</v>
      </c>
      <c r="C149" s="459"/>
      <c r="D149" s="460"/>
      <c r="E149" s="460"/>
      <c r="F149" s="460"/>
    </row>
    <row r="150" spans="2:6" ht="18" customHeight="1">
      <c r="B150" s="155" t="s">
        <v>7</v>
      </c>
      <c r="C150" s="459"/>
      <c r="D150" s="460"/>
      <c r="E150" s="460"/>
      <c r="F150" s="460"/>
    </row>
    <row r="151" spans="2:6" ht="18" customHeight="1">
      <c r="B151" s="149"/>
      <c r="C151" s="458"/>
      <c r="D151" s="458"/>
      <c r="E151" s="458"/>
      <c r="F151" s="458"/>
    </row>
    <row r="152" spans="2:6" ht="18" customHeight="1">
      <c r="B152" s="149"/>
      <c r="C152" s="458"/>
      <c r="D152" s="458"/>
      <c r="E152" s="458"/>
      <c r="F152" s="458"/>
    </row>
    <row r="153" spans="2:6" ht="18" customHeight="1">
      <c r="B153" s="149"/>
      <c r="C153" s="458"/>
      <c r="D153" s="458"/>
      <c r="E153" s="458"/>
      <c r="F153" s="458"/>
    </row>
    <row r="154" spans="2:6" ht="18" customHeight="1">
      <c r="B154" s="149"/>
      <c r="C154" s="458"/>
      <c r="D154" s="458"/>
      <c r="E154" s="458"/>
      <c r="F154" s="458"/>
    </row>
    <row r="155" spans="2:6" ht="18" customHeight="1">
      <c r="B155" s="149"/>
      <c r="C155" s="458"/>
      <c r="D155" s="458"/>
      <c r="E155" s="458"/>
      <c r="F155" s="458"/>
    </row>
    <row r="156" spans="2:6" ht="18" customHeight="1">
      <c r="B156" s="149"/>
      <c r="C156" s="458"/>
      <c r="D156" s="458"/>
      <c r="E156" s="458"/>
      <c r="F156" s="458"/>
    </row>
    <row r="157" spans="2:6" ht="18" customHeight="1">
      <c r="B157" s="149"/>
      <c r="C157" s="458"/>
      <c r="D157" s="458"/>
      <c r="E157" s="458"/>
      <c r="F157" s="458"/>
    </row>
    <row r="158" spans="2:6" ht="18" customHeight="1">
      <c r="B158" s="149"/>
      <c r="C158" s="458"/>
      <c r="D158" s="458"/>
      <c r="E158" s="458"/>
      <c r="F158" s="458"/>
    </row>
    <row r="159" spans="2:6" ht="18" customHeight="1">
      <c r="B159" s="149"/>
      <c r="C159" s="458"/>
      <c r="D159" s="458"/>
      <c r="E159" s="458"/>
      <c r="F159" s="458"/>
    </row>
    <row r="160" spans="2:6" ht="18" customHeight="1">
      <c r="B160" s="149"/>
      <c r="C160" s="458"/>
      <c r="D160" s="458"/>
      <c r="E160" s="458"/>
      <c r="F160" s="458"/>
    </row>
    <row r="161" spans="2:6" ht="18" customHeight="1">
      <c r="B161" s="149"/>
      <c r="C161" s="458"/>
      <c r="D161" s="458"/>
      <c r="E161" s="458"/>
      <c r="F161" s="458"/>
    </row>
    <row r="162" spans="2:6" ht="18" customHeight="1">
      <c r="B162" s="149"/>
      <c r="C162" s="458"/>
      <c r="D162" s="458"/>
      <c r="E162" s="458"/>
      <c r="F162" s="458"/>
    </row>
    <row r="163" spans="2:6" ht="18" customHeight="1">
      <c r="B163" s="149"/>
      <c r="C163" s="458"/>
      <c r="D163" s="458"/>
      <c r="E163" s="458"/>
      <c r="F163" s="458"/>
    </row>
    <row r="164" spans="2:6" ht="18" customHeight="1">
      <c r="B164" s="149"/>
      <c r="C164" s="458"/>
      <c r="D164" s="458"/>
      <c r="E164" s="458"/>
      <c r="F164" s="458"/>
    </row>
    <row r="165" spans="2:6" ht="18" customHeight="1">
      <c r="B165" s="149"/>
      <c r="C165" s="458"/>
      <c r="D165" s="458"/>
      <c r="E165" s="458"/>
      <c r="F165" s="458"/>
    </row>
    <row r="166" spans="2:6" ht="18" customHeight="1">
      <c r="B166" s="149"/>
      <c r="C166" s="458"/>
      <c r="D166" s="458"/>
      <c r="E166" s="458"/>
      <c r="F166" s="458"/>
    </row>
    <row r="167" spans="2:6" ht="18" customHeight="1">
      <c r="B167" s="149"/>
      <c r="C167" s="458"/>
      <c r="D167" s="458"/>
      <c r="E167" s="458"/>
      <c r="F167" s="458"/>
    </row>
    <row r="168" spans="2:6" ht="18" customHeight="1">
      <c r="B168" s="149"/>
      <c r="C168" s="458"/>
      <c r="D168" s="458"/>
      <c r="E168" s="458"/>
      <c r="F168" s="458"/>
    </row>
    <row r="169" spans="2:6" ht="18" customHeight="1">
      <c r="B169" s="149"/>
      <c r="C169" s="458"/>
      <c r="D169" s="458"/>
      <c r="E169" s="458"/>
      <c r="F169" s="458"/>
    </row>
    <row r="170" spans="2:6" ht="18" customHeight="1">
      <c r="B170" s="149"/>
      <c r="C170" s="458"/>
      <c r="D170" s="458"/>
      <c r="E170" s="458"/>
      <c r="F170" s="458"/>
    </row>
    <row r="171" spans="2:6" ht="18" customHeight="1">
      <c r="B171" s="149"/>
      <c r="C171" s="458"/>
      <c r="D171" s="458"/>
      <c r="E171" s="458"/>
      <c r="F171" s="458"/>
    </row>
    <row r="172" spans="2:6" ht="18" customHeight="1">
      <c r="B172" s="149"/>
      <c r="C172" s="458"/>
      <c r="D172" s="458"/>
      <c r="E172" s="458"/>
      <c r="F172" s="458"/>
    </row>
    <row r="173" spans="2:6" ht="18" customHeight="1">
      <c r="B173" s="149"/>
      <c r="C173" s="458"/>
      <c r="D173" s="458"/>
      <c r="E173" s="458"/>
      <c r="F173" s="458"/>
    </row>
    <row r="174" spans="2:6" ht="18" customHeight="1">
      <c r="B174" s="149"/>
      <c r="C174" s="458"/>
      <c r="D174" s="458"/>
      <c r="E174" s="458"/>
      <c r="F174" s="458"/>
    </row>
    <row r="175" spans="2:6" ht="18" customHeight="1">
      <c r="B175" s="149"/>
      <c r="C175" s="458"/>
      <c r="D175" s="458"/>
      <c r="E175" s="458"/>
      <c r="F175" s="458"/>
    </row>
    <row r="176" spans="2:6" ht="18" customHeight="1">
      <c r="B176" s="149"/>
      <c r="C176" s="458"/>
      <c r="D176" s="458"/>
      <c r="E176" s="458"/>
      <c r="F176" s="458"/>
    </row>
    <row r="177" spans="2:6" ht="18" customHeight="1">
      <c r="B177" s="149"/>
      <c r="C177" s="458"/>
      <c r="D177" s="458"/>
      <c r="E177" s="458"/>
      <c r="F177" s="458"/>
    </row>
    <row r="178" spans="2:6" ht="18" customHeight="1">
      <c r="B178" s="149"/>
      <c r="C178" s="458"/>
      <c r="D178" s="458"/>
      <c r="E178" s="458"/>
      <c r="F178" s="458"/>
    </row>
    <row r="179" spans="2:6" ht="18" customHeight="1">
      <c r="B179" s="149"/>
      <c r="C179" s="458"/>
      <c r="D179" s="458"/>
      <c r="E179" s="458"/>
      <c r="F179" s="458"/>
    </row>
    <row r="180" spans="2:6" ht="18" customHeight="1">
      <c r="B180" s="149"/>
      <c r="C180" s="458"/>
      <c r="D180" s="458"/>
      <c r="E180" s="458"/>
      <c r="F180" s="458"/>
    </row>
    <row r="181" spans="2:6" ht="18" customHeight="1">
      <c r="B181" s="149"/>
      <c r="C181" s="458"/>
      <c r="D181" s="458"/>
      <c r="E181" s="458"/>
      <c r="F181" s="458"/>
    </row>
    <row r="182" spans="2:6" ht="18" customHeight="1">
      <c r="B182" s="149"/>
      <c r="C182" s="458"/>
      <c r="D182" s="458"/>
      <c r="E182" s="458"/>
      <c r="F182" s="458"/>
    </row>
    <row r="183" spans="2:6" ht="18" customHeight="1">
      <c r="B183" s="149"/>
      <c r="C183" s="458"/>
      <c r="D183" s="458"/>
      <c r="E183" s="458"/>
      <c r="F183" s="458"/>
    </row>
    <row r="184" spans="2:6" ht="18" customHeight="1">
      <c r="B184" s="149"/>
      <c r="C184" s="458"/>
      <c r="D184" s="458"/>
      <c r="E184" s="458"/>
      <c r="F184" s="458"/>
    </row>
    <row r="185" spans="2:6" ht="18" customHeight="1">
      <c r="B185" s="149"/>
      <c r="C185" s="458"/>
      <c r="D185" s="458"/>
      <c r="E185" s="458"/>
      <c r="F185" s="458"/>
    </row>
    <row r="186" spans="2:6" ht="18" customHeight="1">
      <c r="B186" s="149"/>
      <c r="C186" s="458"/>
      <c r="D186" s="458"/>
      <c r="E186" s="458"/>
      <c r="F186" s="458"/>
    </row>
    <row r="187" spans="2:6" ht="18" customHeight="1">
      <c r="B187" s="149"/>
      <c r="C187" s="458"/>
      <c r="D187" s="458"/>
      <c r="E187" s="458"/>
      <c r="F187" s="458"/>
    </row>
    <row r="188" spans="2:6" ht="18" customHeight="1">
      <c r="B188" s="149"/>
      <c r="C188" s="458"/>
      <c r="D188" s="458"/>
      <c r="E188" s="458"/>
      <c r="F188" s="458"/>
    </row>
    <row r="189" spans="2:6" ht="18" customHeight="1">
      <c r="B189" s="149"/>
      <c r="C189" s="458"/>
      <c r="D189" s="458"/>
      <c r="E189" s="458"/>
      <c r="F189" s="458"/>
    </row>
    <row r="190" spans="2:6" ht="18" customHeight="1">
      <c r="B190" s="149"/>
      <c r="C190" s="458"/>
      <c r="D190" s="458"/>
      <c r="E190" s="458"/>
      <c r="F190" s="458"/>
    </row>
    <row r="191" spans="2:6" ht="18" customHeight="1">
      <c r="B191" s="149"/>
      <c r="C191" s="458"/>
      <c r="D191" s="458"/>
      <c r="E191" s="458"/>
      <c r="F191" s="458"/>
    </row>
    <row r="192" spans="2:6" ht="18" customHeight="1">
      <c r="B192" s="149"/>
      <c r="C192" s="458"/>
      <c r="D192" s="458"/>
      <c r="E192" s="458"/>
      <c r="F192" s="458"/>
    </row>
    <row r="193" spans="2:6" ht="18" customHeight="1">
      <c r="B193" s="149"/>
      <c r="C193" s="458"/>
      <c r="D193" s="458"/>
      <c r="E193" s="458"/>
      <c r="F193" s="458"/>
    </row>
    <row r="194" spans="2:6" ht="18" customHeight="1">
      <c r="B194" s="149"/>
      <c r="C194" s="458"/>
      <c r="D194" s="458"/>
      <c r="E194" s="458"/>
      <c r="F194" s="458"/>
    </row>
    <row r="195" spans="2:6" ht="18" customHeight="1">
      <c r="B195" s="149"/>
      <c r="C195" s="458"/>
      <c r="D195" s="458"/>
      <c r="E195" s="458"/>
      <c r="F195" s="458"/>
    </row>
    <row r="196" spans="2:6" ht="18" customHeight="1">
      <c r="B196" s="149"/>
      <c r="C196" s="458"/>
      <c r="D196" s="458"/>
      <c r="E196" s="458"/>
      <c r="F196" s="458"/>
    </row>
    <row r="197" spans="2:6" ht="18" customHeight="1">
      <c r="B197" s="149"/>
      <c r="C197" s="458"/>
      <c r="D197" s="458"/>
      <c r="E197" s="458"/>
      <c r="F197" s="458"/>
    </row>
    <row r="198" spans="2:6" ht="18" customHeight="1">
      <c r="B198" s="149"/>
      <c r="C198" s="458"/>
      <c r="D198" s="458"/>
      <c r="E198" s="458"/>
      <c r="F198" s="458"/>
    </row>
    <row r="199" spans="2:6" ht="18" customHeight="1">
      <c r="B199" s="149"/>
      <c r="C199" s="458"/>
      <c r="D199" s="458"/>
      <c r="E199" s="458"/>
      <c r="F199" s="458"/>
    </row>
    <row r="200" spans="2:6" ht="18" customHeight="1">
      <c r="B200" s="149"/>
      <c r="C200" s="458"/>
      <c r="D200" s="458"/>
      <c r="E200" s="458"/>
      <c r="F200" s="458"/>
    </row>
    <row r="201" spans="2:6" ht="18" customHeight="1">
      <c r="B201" s="149"/>
      <c r="C201" s="458"/>
      <c r="D201" s="458"/>
      <c r="E201" s="458"/>
      <c r="F201" s="458"/>
    </row>
    <row r="202" spans="2:6" ht="18" customHeight="1">
      <c r="B202" s="149"/>
      <c r="C202" s="458"/>
      <c r="D202" s="458"/>
      <c r="E202" s="458"/>
      <c r="F202" s="458"/>
    </row>
    <row r="203" spans="2:6" ht="18" customHeight="1">
      <c r="B203" s="149"/>
      <c r="C203" s="458"/>
      <c r="D203" s="458"/>
      <c r="E203" s="458"/>
      <c r="F203" s="458"/>
    </row>
    <row r="204" spans="2:6" ht="18" customHeight="1">
      <c r="B204" s="149"/>
      <c r="C204" s="458"/>
      <c r="D204" s="458"/>
      <c r="E204" s="458"/>
      <c r="F204" s="458"/>
    </row>
    <row r="205" spans="2:6" ht="18" customHeight="1">
      <c r="B205" s="149"/>
      <c r="C205" s="458"/>
      <c r="D205" s="458"/>
      <c r="E205" s="458"/>
      <c r="F205" s="458"/>
    </row>
    <row r="206" spans="2:6" ht="18" customHeight="1">
      <c r="B206" s="149"/>
      <c r="C206" s="458"/>
      <c r="D206" s="458"/>
      <c r="E206" s="458"/>
      <c r="F206" s="458"/>
    </row>
    <row r="207" spans="2:6" ht="18" customHeight="1">
      <c r="B207" s="149"/>
      <c r="C207" s="458"/>
      <c r="D207" s="458"/>
      <c r="E207" s="458"/>
      <c r="F207" s="458"/>
    </row>
    <row r="208" spans="2:6" ht="18" customHeight="1">
      <c r="B208" s="149"/>
      <c r="C208" s="458"/>
      <c r="D208" s="458"/>
      <c r="E208" s="458"/>
      <c r="F208" s="458"/>
    </row>
    <row r="209" spans="2:6" ht="18" customHeight="1">
      <c r="B209" s="149"/>
      <c r="C209" s="458"/>
      <c r="D209" s="458"/>
      <c r="E209" s="458"/>
      <c r="F209" s="458"/>
    </row>
    <row r="210" spans="2:6" ht="18" customHeight="1">
      <c r="B210" s="149"/>
      <c r="C210" s="458"/>
      <c r="D210" s="458"/>
      <c r="E210" s="458"/>
      <c r="F210" s="458"/>
    </row>
    <row r="211" spans="2:6" ht="18" customHeight="1">
      <c r="B211" s="149"/>
      <c r="C211" s="458"/>
      <c r="D211" s="458"/>
      <c r="E211" s="458"/>
      <c r="F211" s="458"/>
    </row>
    <row r="212" spans="2:6" ht="18" customHeight="1">
      <c r="B212" s="149"/>
      <c r="C212" s="458"/>
      <c r="D212" s="458"/>
      <c r="E212" s="458"/>
      <c r="F212" s="458"/>
    </row>
    <row r="213" spans="2:6" ht="18" customHeight="1">
      <c r="B213" s="149"/>
      <c r="C213" s="458"/>
      <c r="D213" s="458"/>
      <c r="E213" s="458"/>
      <c r="F213" s="458"/>
    </row>
    <row r="214" spans="2:6" ht="18" customHeight="1">
      <c r="B214" s="149"/>
      <c r="C214" s="458"/>
      <c r="D214" s="458"/>
      <c r="E214" s="458"/>
      <c r="F214" s="458"/>
    </row>
    <row r="215" spans="2:6" ht="18" customHeight="1">
      <c r="B215" s="149"/>
      <c r="C215" s="458"/>
      <c r="D215" s="458"/>
      <c r="E215" s="458"/>
      <c r="F215" s="458"/>
    </row>
    <row r="216" spans="2:6" ht="18" customHeight="1">
      <c r="B216" s="149"/>
      <c r="C216" s="458"/>
      <c r="D216" s="458"/>
      <c r="E216" s="458"/>
      <c r="F216" s="458"/>
    </row>
    <row r="217" spans="2:6" ht="18" customHeight="1">
      <c r="B217" s="149"/>
      <c r="C217" s="458"/>
      <c r="D217" s="458"/>
      <c r="E217" s="458"/>
      <c r="F217" s="458"/>
    </row>
    <row r="218" spans="2:6" ht="18" customHeight="1">
      <c r="B218" s="149"/>
      <c r="C218" s="458"/>
      <c r="D218" s="458"/>
      <c r="E218" s="458"/>
      <c r="F218" s="458"/>
    </row>
    <row r="219" spans="2:6" ht="18" customHeight="1">
      <c r="B219" s="149"/>
      <c r="C219" s="458"/>
      <c r="D219" s="458"/>
      <c r="E219" s="458"/>
      <c r="F219" s="458"/>
    </row>
    <row r="220" spans="2:6" ht="18" customHeight="1">
      <c r="B220" s="149"/>
      <c r="C220" s="458"/>
      <c r="D220" s="458"/>
      <c r="E220" s="458"/>
      <c r="F220" s="458"/>
    </row>
    <row r="221" spans="2:6" ht="18" customHeight="1">
      <c r="B221" s="149"/>
      <c r="C221" s="458"/>
      <c r="D221" s="458"/>
      <c r="E221" s="458"/>
      <c r="F221" s="458"/>
    </row>
    <row r="222" spans="2:6" ht="18" customHeight="1">
      <c r="B222" s="149"/>
      <c r="C222" s="458"/>
      <c r="D222" s="458"/>
      <c r="E222" s="458"/>
      <c r="F222" s="458"/>
    </row>
    <row r="223" spans="2:6" ht="18" customHeight="1">
      <c r="B223" s="149"/>
      <c r="C223" s="458"/>
      <c r="D223" s="458"/>
      <c r="E223" s="458"/>
      <c r="F223" s="458"/>
    </row>
    <row r="224" spans="2:6" ht="18" customHeight="1">
      <c r="B224" s="149"/>
      <c r="C224" s="458"/>
      <c r="D224" s="458"/>
      <c r="E224" s="458"/>
      <c r="F224" s="458"/>
    </row>
    <row r="225" spans="2:6" ht="18" customHeight="1">
      <c r="B225" s="149"/>
      <c r="C225" s="458"/>
      <c r="D225" s="458"/>
      <c r="E225" s="458"/>
      <c r="F225" s="458"/>
    </row>
    <row r="226" spans="2:6" ht="18" customHeight="1">
      <c r="B226" s="149"/>
      <c r="C226" s="458"/>
      <c r="D226" s="458"/>
      <c r="E226" s="458"/>
      <c r="F226" s="458"/>
    </row>
    <row r="227" spans="2:6" ht="18" customHeight="1">
      <c r="B227" s="149"/>
      <c r="C227" s="458"/>
      <c r="D227" s="458"/>
      <c r="E227" s="458"/>
      <c r="F227" s="458"/>
    </row>
    <row r="228" spans="2:6" ht="18" customHeight="1">
      <c r="B228" s="149"/>
      <c r="C228" s="458"/>
      <c r="D228" s="458"/>
      <c r="E228" s="458"/>
      <c r="F228" s="458"/>
    </row>
    <row r="229" spans="2:6" ht="18" customHeight="1">
      <c r="B229" s="149"/>
      <c r="C229" s="458"/>
      <c r="D229" s="458"/>
      <c r="E229" s="458"/>
      <c r="F229" s="458"/>
    </row>
    <row r="230" spans="2:6" ht="18" customHeight="1">
      <c r="B230" s="149"/>
      <c r="C230" s="458"/>
      <c r="D230" s="458"/>
      <c r="E230" s="458"/>
      <c r="F230" s="458"/>
    </row>
    <row r="231" spans="2:6" ht="18" customHeight="1">
      <c r="C231" s="458"/>
      <c r="D231" s="458"/>
      <c r="E231" s="458"/>
      <c r="F231" s="458"/>
    </row>
    <row r="232" spans="2:6" ht="18" customHeight="1">
      <c r="C232" s="458"/>
      <c r="D232" s="458"/>
      <c r="E232" s="458"/>
      <c r="F232" s="458"/>
    </row>
    <row r="233" spans="2:6" ht="18" customHeight="1">
      <c r="C233" s="458"/>
      <c r="D233" s="458"/>
      <c r="E233" s="458"/>
      <c r="F233" s="458"/>
    </row>
    <row r="234" spans="2:6" ht="18" customHeight="1">
      <c r="C234" s="458"/>
      <c r="D234" s="458"/>
      <c r="E234" s="458"/>
      <c r="F234" s="458"/>
    </row>
    <row r="235" spans="2:6" ht="18" customHeight="1">
      <c r="C235" s="458"/>
      <c r="D235" s="458"/>
      <c r="E235" s="458"/>
      <c r="F235" s="458"/>
    </row>
    <row r="236" spans="2:6" ht="18" customHeight="1">
      <c r="C236" s="458"/>
      <c r="D236" s="458"/>
      <c r="E236" s="458"/>
      <c r="F236" s="458"/>
    </row>
    <row r="237" spans="2:6" ht="18" customHeight="1">
      <c r="C237" s="458"/>
      <c r="D237" s="458"/>
      <c r="E237" s="458"/>
      <c r="F237" s="458"/>
    </row>
    <row r="238" spans="2:6" ht="18" customHeight="1">
      <c r="C238" s="458"/>
      <c r="D238" s="458"/>
      <c r="E238" s="458"/>
      <c r="F238" s="458"/>
    </row>
    <row r="239" spans="2:6" ht="18" customHeight="1">
      <c r="C239" s="458"/>
      <c r="D239" s="458"/>
      <c r="E239" s="458"/>
      <c r="F239" s="458"/>
    </row>
    <row r="240" spans="2:6" ht="18" customHeight="1">
      <c r="C240" s="458"/>
      <c r="D240" s="458"/>
      <c r="E240" s="458"/>
      <c r="F240" s="458"/>
    </row>
    <row r="241" spans="3:6" ht="18" customHeight="1">
      <c r="C241" s="458"/>
      <c r="D241" s="458"/>
      <c r="E241" s="458"/>
      <c r="F241" s="458"/>
    </row>
    <row r="242" spans="3:6" ht="18" customHeight="1">
      <c r="C242" s="458"/>
      <c r="D242" s="458"/>
      <c r="E242" s="458"/>
      <c r="F242" s="458"/>
    </row>
    <row r="243" spans="3:6" ht="18" customHeight="1">
      <c r="C243" s="458"/>
      <c r="D243" s="458"/>
      <c r="E243" s="458"/>
      <c r="F243" s="458"/>
    </row>
    <row r="244" spans="3:6" ht="18" customHeight="1">
      <c r="C244" s="458"/>
      <c r="D244" s="458"/>
      <c r="E244" s="458"/>
      <c r="F244" s="458"/>
    </row>
    <row r="245" spans="3:6" ht="18" customHeight="1">
      <c r="C245" s="458"/>
      <c r="D245" s="458"/>
      <c r="E245" s="458"/>
      <c r="F245" s="458"/>
    </row>
    <row r="246" spans="3:6">
      <c r="C246" s="458"/>
      <c r="D246" s="458"/>
      <c r="E246" s="458"/>
      <c r="F246" s="458"/>
    </row>
    <row r="247" spans="3:6">
      <c r="C247" s="458"/>
      <c r="D247" s="458"/>
      <c r="E247" s="458"/>
      <c r="F247" s="458"/>
    </row>
    <row r="248" spans="3:6">
      <c r="C248" s="458"/>
      <c r="D248" s="458"/>
      <c r="E248" s="458"/>
      <c r="F248" s="458"/>
    </row>
    <row r="249" spans="3:6">
      <c r="C249" s="458"/>
      <c r="D249" s="458"/>
      <c r="E249" s="458"/>
      <c r="F249" s="458"/>
    </row>
    <row r="250" spans="3:6">
      <c r="C250" s="458"/>
      <c r="D250" s="458"/>
      <c r="E250" s="458"/>
      <c r="F250" s="458"/>
    </row>
    <row r="251" spans="3:6">
      <c r="C251" s="458"/>
      <c r="D251" s="458"/>
      <c r="E251" s="458"/>
      <c r="F251" s="458"/>
    </row>
    <row r="252" spans="3:6">
      <c r="C252" s="458"/>
      <c r="D252" s="458"/>
      <c r="E252" s="458"/>
      <c r="F252" s="458"/>
    </row>
    <row r="253" spans="3:6">
      <c r="C253" s="458"/>
      <c r="D253" s="458"/>
      <c r="E253" s="458"/>
      <c r="F253" s="458"/>
    </row>
    <row r="254" spans="3:6">
      <c r="C254" s="458"/>
      <c r="D254" s="458"/>
      <c r="E254" s="458"/>
      <c r="F254" s="458"/>
    </row>
    <row r="255" spans="3:6">
      <c r="C255" s="458"/>
      <c r="D255" s="458"/>
      <c r="E255" s="458"/>
      <c r="F255" s="458"/>
    </row>
    <row r="256" spans="3:6">
      <c r="C256" s="458"/>
      <c r="D256" s="458"/>
      <c r="E256" s="458"/>
      <c r="F256" s="458"/>
    </row>
    <row r="257" spans="3:6">
      <c r="C257" s="458"/>
      <c r="D257" s="458"/>
      <c r="E257" s="458"/>
      <c r="F257" s="458"/>
    </row>
    <row r="258" spans="3:6">
      <c r="C258" s="458"/>
      <c r="D258" s="458"/>
      <c r="E258" s="458"/>
      <c r="F258" s="458"/>
    </row>
    <row r="259" spans="3:6">
      <c r="C259" s="458"/>
      <c r="D259" s="458"/>
      <c r="E259" s="458"/>
      <c r="F259" s="458"/>
    </row>
    <row r="260" spans="3:6">
      <c r="C260" s="458"/>
      <c r="D260" s="458"/>
      <c r="E260" s="458"/>
      <c r="F260" s="458"/>
    </row>
    <row r="261" spans="3:6">
      <c r="C261" s="458"/>
      <c r="D261" s="458"/>
      <c r="E261" s="458"/>
      <c r="F261" s="458"/>
    </row>
    <row r="262" spans="3:6">
      <c r="C262" s="458"/>
      <c r="D262" s="458"/>
      <c r="E262" s="458"/>
      <c r="F262" s="458"/>
    </row>
    <row r="263" spans="3:6">
      <c r="C263" s="458"/>
      <c r="D263" s="458"/>
      <c r="E263" s="458"/>
      <c r="F263" s="458"/>
    </row>
    <row r="264" spans="3:6">
      <c r="C264" s="458"/>
      <c r="D264" s="458"/>
      <c r="E264" s="458"/>
      <c r="F264" s="458"/>
    </row>
    <row r="265" spans="3:6">
      <c r="C265" s="458"/>
      <c r="D265" s="458"/>
      <c r="E265" s="458"/>
      <c r="F265" s="458"/>
    </row>
    <row r="266" spans="3:6">
      <c r="C266" s="458"/>
      <c r="D266" s="458"/>
      <c r="E266" s="458"/>
      <c r="F266" s="458"/>
    </row>
    <row r="267" spans="3:6">
      <c r="C267" s="458"/>
      <c r="D267" s="458"/>
      <c r="E267" s="458"/>
      <c r="F267" s="458"/>
    </row>
    <row r="268" spans="3:6">
      <c r="C268" s="458"/>
      <c r="D268" s="458"/>
      <c r="E268" s="458"/>
      <c r="F268" s="458"/>
    </row>
    <row r="269" spans="3:6">
      <c r="C269" s="458"/>
      <c r="D269" s="458"/>
      <c r="E269" s="458"/>
      <c r="F269" s="458"/>
    </row>
    <row r="270" spans="3:6">
      <c r="C270" s="458"/>
      <c r="D270" s="458"/>
      <c r="E270" s="458"/>
      <c r="F270" s="458"/>
    </row>
    <row r="271" spans="3:6">
      <c r="C271" s="458"/>
      <c r="D271" s="458"/>
      <c r="E271" s="458"/>
      <c r="F271" s="458"/>
    </row>
    <row r="272" spans="3:6">
      <c r="C272" s="458"/>
      <c r="D272" s="458"/>
      <c r="E272" s="458"/>
      <c r="F272" s="458"/>
    </row>
    <row r="273" spans="3:6">
      <c r="C273" s="458"/>
      <c r="D273" s="458"/>
      <c r="E273" s="458"/>
      <c r="F273" s="458"/>
    </row>
    <row r="274" spans="3:6">
      <c r="C274" s="458"/>
      <c r="D274" s="458"/>
      <c r="E274" s="458"/>
      <c r="F274" s="458"/>
    </row>
  </sheetData>
  <sheetProtection algorithmName="SHA-512" hashValue="UNAEvyWgxvjjfzfZ//3Shu56yt0zCZZmGamx4Wg5MXNfgA+C70gQo7DqQREUTfQHRbo7vPEbRZ+s7wFcp/KwqA==" saltValue="4ewcT2L/vUPej043QIDYEg==" spinCount="100000" sheet="1" objects="1" scenarios="1"/>
  <protectedRanges>
    <protectedRange sqref="B1:B120" name="Bereik3"/>
    <protectedRange sqref="B19" name="kop2"/>
    <protectedRange sqref="B4:F4" name="kop"/>
  </protectedRanges>
  <mergeCells count="258">
    <mergeCell ref="B2:C2"/>
    <mergeCell ref="B19:F19"/>
    <mergeCell ref="B18:F18"/>
    <mergeCell ref="C20:F20"/>
    <mergeCell ref="C21:F21"/>
    <mergeCell ref="C27:F27"/>
    <mergeCell ref="C28:F28"/>
    <mergeCell ref="C29:F29"/>
    <mergeCell ref="C30:F30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59:F59"/>
    <mergeCell ref="C60:F60"/>
    <mergeCell ref="C61:F61"/>
    <mergeCell ref="C62:F62"/>
    <mergeCell ref="C52:F52"/>
    <mergeCell ref="C53:F53"/>
    <mergeCell ref="C54:F54"/>
    <mergeCell ref="C55:F55"/>
    <mergeCell ref="C56:F56"/>
    <mergeCell ref="C58:F58"/>
    <mergeCell ref="C68:F68"/>
    <mergeCell ref="C70:F70"/>
    <mergeCell ref="C71:F71"/>
    <mergeCell ref="C72:F72"/>
    <mergeCell ref="C73:F73"/>
    <mergeCell ref="C63:F63"/>
    <mergeCell ref="C64:F64"/>
    <mergeCell ref="C65:F65"/>
    <mergeCell ref="C66:F66"/>
    <mergeCell ref="C67:F67"/>
    <mergeCell ref="C69:F69"/>
    <mergeCell ref="C80:F80"/>
    <mergeCell ref="C81:F81"/>
    <mergeCell ref="C83:F83"/>
    <mergeCell ref="C84:F84"/>
    <mergeCell ref="C86:F86"/>
    <mergeCell ref="C74:F74"/>
    <mergeCell ref="C75:F75"/>
    <mergeCell ref="C77:F77"/>
    <mergeCell ref="C78:F78"/>
    <mergeCell ref="C79:F79"/>
    <mergeCell ref="C76:F76"/>
    <mergeCell ref="C82:F82"/>
    <mergeCell ref="C85:F85"/>
    <mergeCell ref="C93:F93"/>
    <mergeCell ref="C94:F94"/>
    <mergeCell ref="C95:F95"/>
    <mergeCell ref="C87:F87"/>
    <mergeCell ref="C88:F88"/>
    <mergeCell ref="C89:F89"/>
    <mergeCell ref="C90:F90"/>
    <mergeCell ref="C92:F92"/>
    <mergeCell ref="C91:F91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C111:F111"/>
    <mergeCell ref="C112:F112"/>
    <mergeCell ref="C113:F113"/>
    <mergeCell ref="C114:F114"/>
    <mergeCell ref="C115:F115"/>
    <mergeCell ref="C106:F106"/>
    <mergeCell ref="C107:F107"/>
    <mergeCell ref="C108:F108"/>
    <mergeCell ref="C109:F109"/>
    <mergeCell ref="C110:F110"/>
    <mergeCell ref="C121:F121"/>
    <mergeCell ref="C122:F122"/>
    <mergeCell ref="C123:F123"/>
    <mergeCell ref="C124:F124"/>
    <mergeCell ref="C125:F125"/>
    <mergeCell ref="C116:F116"/>
    <mergeCell ref="C117:F117"/>
    <mergeCell ref="C118:F118"/>
    <mergeCell ref="C119:F119"/>
    <mergeCell ref="C120:F120"/>
    <mergeCell ref="C131:F131"/>
    <mergeCell ref="C132:F132"/>
    <mergeCell ref="C133:F133"/>
    <mergeCell ref="C134:F134"/>
    <mergeCell ref="C126:F126"/>
    <mergeCell ref="C127:F127"/>
    <mergeCell ref="C128:F128"/>
    <mergeCell ref="C129:F129"/>
    <mergeCell ref="C130:F130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</mergeCell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8268130F724459764B1556425A34C" ma:contentTypeVersion="15" ma:contentTypeDescription="Een nieuw document maken." ma:contentTypeScope="" ma:versionID="e054752287ab1e15eaf282c3b0954180">
  <xsd:schema xmlns:xsd="http://www.w3.org/2001/XMLSchema" xmlns:xs="http://www.w3.org/2001/XMLSchema" xmlns:p="http://schemas.microsoft.com/office/2006/metadata/properties" xmlns:ns3="5da099aa-cd87-4ff9-a531-a810d16d4e9d" xmlns:ns4="1acdb5c1-2c5b-4e09-a764-19ddfe4bb04c" targetNamespace="http://schemas.microsoft.com/office/2006/metadata/properties" ma:root="true" ma:fieldsID="5df0fabcaeaf8fac14e86b0087c6311a" ns3:_="" ns4:_="">
    <xsd:import namespace="5da099aa-cd87-4ff9-a531-a810d16d4e9d"/>
    <xsd:import namespace="1acdb5c1-2c5b-4e09-a764-19ddfe4bb04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099aa-cd87-4ff9-a531-a810d16d4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db5c1-2c5b-4e09-a764-19ddfe4bb04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a099aa-cd87-4ff9-a531-a810d16d4e9d" xsi:nil="true"/>
  </documentManagement>
</p:properties>
</file>

<file path=customXml/itemProps1.xml><?xml version="1.0" encoding="utf-8"?>
<ds:datastoreItem xmlns:ds="http://schemas.openxmlformats.org/officeDocument/2006/customXml" ds:itemID="{52BAE9CC-0FF3-4E5B-8724-E660787477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B4F782-D2C7-4DDE-AA06-CD122D9C7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099aa-cd87-4ff9-a531-a810d16d4e9d"/>
    <ds:schemaRef ds:uri="1acdb5c1-2c5b-4e09-a764-19ddfe4bb0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88A10CDA-8815-4287-98B2-34F8028C662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1acdb5c1-2c5b-4e09-a764-19ddfe4bb04c"/>
    <ds:schemaRef ds:uri="5da099aa-cd87-4ff9-a531-a810d16d4e9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Contents</vt:lpstr>
      <vt:lpstr>A. Engine performance</vt:lpstr>
      <vt:lpstr>B. Water</vt:lpstr>
      <vt:lpstr>C. Air</vt:lpstr>
      <vt:lpstr>D. General certification</vt:lpstr>
      <vt:lpstr>E. Safety &amp; Quality</vt:lpstr>
      <vt:lpstr>F. Labour</vt:lpstr>
      <vt:lpstr>G. TOTAL</vt:lpstr>
      <vt:lpstr>Inspector's notes</vt:lpstr>
      <vt:lpstr>Variables</vt:lpstr>
      <vt:lpstr>'A. Engine performance'!Print_Area</vt:lpstr>
      <vt:lpstr>'B. Water'!Print_Area</vt:lpstr>
      <vt:lpstr>'C. Air'!Print_Area</vt:lpstr>
      <vt:lpstr>Contents!Print_Area</vt:lpstr>
      <vt:lpstr>'D. General certification'!Print_Area</vt:lpstr>
      <vt:lpstr>'E. Safety &amp; Quality'!Print_Area</vt:lpstr>
      <vt:lpstr>'F. Labour'!Print_Area</vt:lpstr>
      <vt:lpstr>'G. TOTAL'!Print_Area</vt:lpstr>
      <vt:lpstr>'Inspector''s notes'!Print_Area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2023-05-04T16:39:44Z</cp:lastPrinted>
  <dcterms:created xsi:type="dcterms:W3CDTF">2013-09-28T18:24:44Z</dcterms:created>
  <dcterms:modified xsi:type="dcterms:W3CDTF">2026-03-09T12:13:46Z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0x01010039C8268130F724459764B1556425A34C</vt:lpwstr>
  </property>
</Properties>
</file>